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https://nttcomgroup.sharepoint.com/sites/ex_teams_kankodx_over001/Shared Documents/General/03_特設Webサイト・電子申請システム/掲載ファイル/20250508_実施予定表（謝金）様式差し替え依頼/"/>
    </mc:Choice>
  </mc:AlternateContent>
  <xr:revisionPtr revIDLastSave="1" documentId="13_ncr:1_{FA23B68F-E491-4C30-B328-1D723E8E8907}" xr6:coauthVersionLast="47" xr6:coauthVersionMax="47" xr10:uidLastSave="{8E45763C-EA62-4E63-9D62-58DCBA1735F8}"/>
  <bookViews>
    <workbookView xWindow="-28920" yWindow="-120" windowWidth="29040" windowHeight="15720" tabRatio="780" firstSheet="1" activeTab="1" xr2:uid="{00000000-000D-0000-FFFF-FFFF00000000}"/>
  </bookViews>
  <sheets>
    <sheet name="リスト" sheetId="89" state="hidden" r:id="rId1"/>
    <sheet name="謝金_会議講演" sheetId="102" r:id="rId2"/>
    <sheet name="謝金_執筆" sheetId="104" r:id="rId3"/>
    <sheet name="⇒記入例" sheetId="103" r:id="rId4"/>
    <sheet name="【記入例】謝金_会議講演" sheetId="107" r:id="rId5"/>
    <sheet name="【記入例】謝金_執筆 " sheetId="108" r:id="rId6"/>
    <sheet name="記入例（謝金-会議講演）" sheetId="93" state="hidden" r:id="rId7"/>
    <sheet name="記入例（謝金-執筆）" sheetId="94" state="hidden" r:id="rId8"/>
  </sheets>
  <externalReferences>
    <externalReference r:id="rId9"/>
  </externalReferences>
  <definedNames>
    <definedName name="_1">リスト!$C$4:$C$34</definedName>
    <definedName name="_10">リスト!$L$4:$L$34</definedName>
    <definedName name="_11">リスト!$M$4:$M$33</definedName>
    <definedName name="_12">リスト!$N$4:$N$34</definedName>
    <definedName name="_2">リスト!$D$4:$D$32</definedName>
    <definedName name="_2024">リスト!$E$3:$N$3</definedName>
    <definedName name="_2025">リスト!$C$3:$D$3</definedName>
    <definedName name="_3">リスト!$E$4:$E$34</definedName>
    <definedName name="_4">リスト!$F$4:$F$33</definedName>
    <definedName name="_5">リスト!$G$4:$G$34</definedName>
    <definedName name="_6">リスト!$H$4:$H$33</definedName>
    <definedName name="_7">リスト!$I$4:$I$34</definedName>
    <definedName name="_8">リスト!$J$4:$J$34</definedName>
    <definedName name="_9">リスト!$K$4:$K$33</definedName>
    <definedName name="_xlnm.Print_Area" localSheetId="4">【記入例】謝金_会議講演!$A$1:$L$32</definedName>
    <definedName name="_xlnm.Print_Area" localSheetId="5">'【記入例】謝金_執筆 '!$A$1:$L$30</definedName>
    <definedName name="_xlnm.Print_Area" localSheetId="6">'記入例（謝金-会議講演）'!$A$1:$W$49</definedName>
    <definedName name="_xlnm.Print_Area" localSheetId="7">'記入例（謝金-執筆）'!$A$1:$M$49</definedName>
    <definedName name="_xlnm.Print_Area" localSheetId="1">謝金_会議講演!$B$2:$M$33</definedName>
    <definedName name="_xlnm.Print_Area" localSheetId="2">謝金_執筆!$A$1:$L$30</definedName>
    <definedName name="往復区分">リスト!#REF!</definedName>
    <definedName name="業界">リスト!$R$1:$T$1</definedName>
    <definedName name="事業名">リスト!#REF!</definedName>
    <definedName name="時間単価">リスト!$W$2:$X$34</definedName>
    <definedName name="執筆">リスト!$P$3:$Q$7</definedName>
    <definedName name="執筆２">リスト!$O$3:$O$7</definedName>
    <definedName name="種別">リスト!#REF!</definedName>
    <definedName name="大学">リスト!$R$2:$R$12</definedName>
    <definedName name="地方公共団体等">リスト!$T$2:$T$12</definedName>
    <definedName name="提出済チェック欄">#REF!</definedName>
    <definedName name="提出済チェック欄宿泊費その他必要経費">#REF!</definedName>
    <definedName name="摘要1">'[1]各種設定（記入用）'!$B$46:$B$56</definedName>
    <definedName name="摘要2">'[1]各種設定（例示用検査対象外）'!$B$73</definedName>
    <definedName name="補助対象事業">リスト!#REF!</definedName>
    <definedName name="民間">リスト!$S$2:$S$12</definedName>
    <definedName name="曜日">リスト!#REF!</definedName>
    <definedName name="曜日判定">リスト!$A$2:$B$648</definedName>
    <definedName name="曜日変換">リスト!#REF!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108" l="1"/>
  <c r="J28" i="107"/>
  <c r="K29" i="102"/>
  <c r="J27" i="104"/>
  <c r="K27" i="108"/>
  <c r="K29" i="108" s="1"/>
  <c r="K28" i="107"/>
  <c r="K30" i="107" s="1"/>
  <c r="L29" i="102"/>
  <c r="K27" i="104"/>
  <c r="L27" i="102"/>
  <c r="L26" i="102"/>
  <c r="K24" i="108"/>
  <c r="K25" i="108"/>
  <c r="L31" i="102"/>
  <c r="K26" i="107"/>
  <c r="K25" i="107"/>
  <c r="K29" i="104"/>
  <c r="I22" i="108"/>
  <c r="H22" i="108"/>
  <c r="G22" i="108"/>
  <c r="K21" i="108"/>
  <c r="K20" i="108"/>
  <c r="K19" i="108"/>
  <c r="K18" i="108"/>
  <c r="K17" i="108"/>
  <c r="K16" i="108"/>
  <c r="K15" i="108"/>
  <c r="K14" i="108"/>
  <c r="K13" i="108"/>
  <c r="K22" i="108" s="1"/>
  <c r="K12" i="108"/>
  <c r="I23" i="107"/>
  <c r="H23" i="107"/>
  <c r="G23" i="107"/>
  <c r="K22" i="107"/>
  <c r="K21" i="107"/>
  <c r="K20" i="107"/>
  <c r="K19" i="107"/>
  <c r="K18" i="107"/>
  <c r="K17" i="107"/>
  <c r="K16" i="107"/>
  <c r="K15" i="107"/>
  <c r="K14" i="107"/>
  <c r="K13" i="107"/>
  <c r="K23" i="107" s="1"/>
  <c r="K21" i="104"/>
  <c r="K20" i="104"/>
  <c r="K19" i="104"/>
  <c r="K18" i="104"/>
  <c r="K17" i="104"/>
  <c r="K16" i="104"/>
  <c r="K15" i="104"/>
  <c r="K14" i="104"/>
  <c r="K13" i="104"/>
  <c r="K12" i="104"/>
  <c r="L23" i="102"/>
  <c r="L22" i="102"/>
  <c r="L21" i="102"/>
  <c r="L20" i="102"/>
  <c r="L19" i="102"/>
  <c r="L18" i="102"/>
  <c r="L17" i="102"/>
  <c r="L16" i="102"/>
  <c r="L15" i="102"/>
  <c r="L14" i="102"/>
  <c r="I22" i="104" l="1"/>
  <c r="H22" i="104"/>
  <c r="G22" i="104"/>
  <c r="K24" i="104" s="1"/>
  <c r="J24" i="102"/>
  <c r="I24" i="102"/>
  <c r="H24" i="102"/>
  <c r="K22" i="104" l="1"/>
  <c r="K25" i="104" s="1"/>
  <c r="L24" i="102"/>
  <c r="D41" i="94" l="1"/>
  <c r="E43" i="94" s="1"/>
  <c r="G40" i="94"/>
  <c r="F40" i="94"/>
  <c r="G39" i="94"/>
  <c r="F39" i="94"/>
  <c r="G38" i="94"/>
  <c r="J38" i="94" s="1"/>
  <c r="K38" i="94" s="1"/>
  <c r="F38" i="94"/>
  <c r="G37" i="94"/>
  <c r="J37" i="94" s="1"/>
  <c r="K37" i="94" s="1"/>
  <c r="F37" i="94"/>
  <c r="G36" i="94"/>
  <c r="F36" i="94"/>
  <c r="G35" i="94"/>
  <c r="F35" i="94"/>
  <c r="G34" i="94"/>
  <c r="F34" i="94"/>
  <c r="G33" i="94"/>
  <c r="J33" i="94" s="1"/>
  <c r="K33" i="94" s="1"/>
  <c r="F33" i="94"/>
  <c r="G32" i="94"/>
  <c r="F32" i="94"/>
  <c r="G31" i="94"/>
  <c r="F31" i="94"/>
  <c r="G30" i="94"/>
  <c r="J30" i="94" s="1"/>
  <c r="K30" i="94" s="1"/>
  <c r="F30" i="94"/>
  <c r="G29" i="94"/>
  <c r="J29" i="94" s="1"/>
  <c r="K29" i="94" s="1"/>
  <c r="F29" i="94"/>
  <c r="G28" i="94"/>
  <c r="J28" i="94" s="1"/>
  <c r="F28" i="94"/>
  <c r="G27" i="94"/>
  <c r="J27" i="94" s="1"/>
  <c r="F27" i="94"/>
  <c r="G26" i="94"/>
  <c r="F26" i="94"/>
  <c r="G25" i="94"/>
  <c r="J25" i="94" s="1"/>
  <c r="K25" i="94" s="1"/>
  <c r="F25" i="94"/>
  <c r="G24" i="94"/>
  <c r="F24" i="94"/>
  <c r="G23" i="94"/>
  <c r="F23" i="94"/>
  <c r="G22" i="94"/>
  <c r="J22" i="94" s="1"/>
  <c r="K22" i="94" s="1"/>
  <c r="F22" i="94"/>
  <c r="G21" i="94"/>
  <c r="J21" i="94" s="1"/>
  <c r="K21" i="94" s="1"/>
  <c r="F21" i="94"/>
  <c r="G20" i="94"/>
  <c r="J20" i="94" s="1"/>
  <c r="K20" i="94" s="1"/>
  <c r="F20" i="94"/>
  <c r="G19" i="94"/>
  <c r="F19" i="94"/>
  <c r="G18" i="94"/>
  <c r="F18" i="94"/>
  <c r="G17" i="94"/>
  <c r="J17" i="94" s="1"/>
  <c r="K17" i="94" s="1"/>
  <c r="F17" i="94"/>
  <c r="G16" i="94"/>
  <c r="F16" i="94"/>
  <c r="G15" i="94"/>
  <c r="F15" i="94"/>
  <c r="G14" i="94"/>
  <c r="J14" i="94" s="1"/>
  <c r="K14" i="94" s="1"/>
  <c r="F14" i="94"/>
  <c r="G13" i="94"/>
  <c r="J13" i="94" s="1"/>
  <c r="K13" i="94" s="1"/>
  <c r="F13" i="94"/>
  <c r="F12" i="94"/>
  <c r="G12" i="94" s="1"/>
  <c r="F11" i="94"/>
  <c r="G11" i="94" s="1"/>
  <c r="J11" i="94" s="1"/>
  <c r="C11" i="94"/>
  <c r="C12" i="94" s="1"/>
  <c r="C13" i="94" s="1"/>
  <c r="C14" i="94" s="1"/>
  <c r="C15" i="94" s="1"/>
  <c r="C16" i="94" s="1"/>
  <c r="C17" i="94" s="1"/>
  <c r="C18" i="94" s="1"/>
  <c r="C19" i="94" s="1"/>
  <c r="C20" i="94" s="1"/>
  <c r="C21" i="94" s="1"/>
  <c r="C22" i="94" s="1"/>
  <c r="C23" i="94" s="1"/>
  <c r="C24" i="94" s="1"/>
  <c r="C25" i="94" s="1"/>
  <c r="C26" i="94" s="1"/>
  <c r="C27" i="94" s="1"/>
  <c r="C28" i="94" s="1"/>
  <c r="C29" i="94" s="1"/>
  <c r="C30" i="94" s="1"/>
  <c r="C31" i="94" s="1"/>
  <c r="C32" i="94" s="1"/>
  <c r="C33" i="94" s="1"/>
  <c r="C34" i="94" s="1"/>
  <c r="C35" i="94" s="1"/>
  <c r="C36" i="94" s="1"/>
  <c r="C37" i="94" s="1"/>
  <c r="C38" i="94" s="1"/>
  <c r="C39" i="94" s="1"/>
  <c r="C40" i="94" s="1"/>
  <c r="F10" i="94"/>
  <c r="G10" i="94" s="1"/>
  <c r="T41" i="93"/>
  <c r="P41" i="93"/>
  <c r="K41" i="93"/>
  <c r="M41" i="93" s="1"/>
  <c r="T40" i="93"/>
  <c r="P40" i="93"/>
  <c r="K40" i="93"/>
  <c r="M40" i="93" s="1"/>
  <c r="U40" i="93" s="1"/>
  <c r="T39" i="93"/>
  <c r="P39" i="93"/>
  <c r="K39" i="93"/>
  <c r="M39" i="93" s="1"/>
  <c r="T38" i="93"/>
  <c r="P38" i="93"/>
  <c r="K38" i="93"/>
  <c r="M38" i="93" s="1"/>
  <c r="T37" i="93"/>
  <c r="P37" i="93"/>
  <c r="K37" i="93"/>
  <c r="M37" i="93" s="1"/>
  <c r="U37" i="93" s="1"/>
  <c r="T36" i="93"/>
  <c r="P36" i="93"/>
  <c r="K36" i="93"/>
  <c r="M36" i="93" s="1"/>
  <c r="T35" i="93"/>
  <c r="P35" i="93"/>
  <c r="K35" i="93"/>
  <c r="M35" i="93" s="1"/>
  <c r="T34" i="93"/>
  <c r="P34" i="93"/>
  <c r="K34" i="93"/>
  <c r="M34" i="93" s="1"/>
  <c r="T33" i="93"/>
  <c r="P33" i="93"/>
  <c r="T32" i="93"/>
  <c r="P32" i="93"/>
  <c r="K32" i="93"/>
  <c r="M32" i="93" s="1"/>
  <c r="U32" i="93" s="1"/>
  <c r="T31" i="93"/>
  <c r="P31" i="93"/>
  <c r="K31" i="93"/>
  <c r="M31" i="93" s="1"/>
  <c r="T30" i="93"/>
  <c r="P30" i="93"/>
  <c r="K30" i="93"/>
  <c r="M30" i="93" s="1"/>
  <c r="T29" i="93"/>
  <c r="P29" i="93"/>
  <c r="K29" i="93"/>
  <c r="M29" i="93" s="1"/>
  <c r="U29" i="93" s="1"/>
  <c r="T28" i="93"/>
  <c r="P28" i="93"/>
  <c r="K28" i="93"/>
  <c r="M28" i="93" s="1"/>
  <c r="T27" i="93"/>
  <c r="P27" i="93"/>
  <c r="K27" i="93"/>
  <c r="M27" i="93" s="1"/>
  <c r="T26" i="93"/>
  <c r="P26" i="93"/>
  <c r="K26" i="93"/>
  <c r="M26" i="93" s="1"/>
  <c r="T25" i="93"/>
  <c r="P25" i="93"/>
  <c r="K25" i="93"/>
  <c r="M25" i="93" s="1"/>
  <c r="T24" i="93"/>
  <c r="P24" i="93"/>
  <c r="K24" i="93"/>
  <c r="M24" i="93" s="1"/>
  <c r="U24" i="93" s="1"/>
  <c r="T23" i="93"/>
  <c r="P23" i="93"/>
  <c r="K23" i="93"/>
  <c r="M23" i="93" s="1"/>
  <c r="T22" i="93"/>
  <c r="P22" i="93"/>
  <c r="K22" i="93"/>
  <c r="M22" i="93" s="1"/>
  <c r="T21" i="93"/>
  <c r="P21" i="93"/>
  <c r="K21" i="93"/>
  <c r="M21" i="93" s="1"/>
  <c r="U21" i="93" s="1"/>
  <c r="T20" i="93"/>
  <c r="P20" i="93"/>
  <c r="K20" i="93"/>
  <c r="M20" i="93" s="1"/>
  <c r="T19" i="93"/>
  <c r="P19" i="93"/>
  <c r="K19" i="93"/>
  <c r="M19" i="93" s="1"/>
  <c r="T18" i="93"/>
  <c r="P18" i="93"/>
  <c r="K18" i="93"/>
  <c r="M18" i="93" s="1"/>
  <c r="T17" i="93"/>
  <c r="P17" i="93"/>
  <c r="K17" i="93"/>
  <c r="M17" i="93" s="1"/>
  <c r="T16" i="93"/>
  <c r="P16" i="93"/>
  <c r="K16" i="93"/>
  <c r="M16" i="93" s="1"/>
  <c r="U16" i="93" s="1"/>
  <c r="T15" i="93"/>
  <c r="P15" i="93"/>
  <c r="K15" i="93"/>
  <c r="M15" i="93" s="1"/>
  <c r="P14" i="93"/>
  <c r="K14" i="93"/>
  <c r="M14" i="93" s="1"/>
  <c r="T14" i="93" s="1"/>
  <c r="P13" i="93"/>
  <c r="K13" i="93"/>
  <c r="M13" i="93" s="1"/>
  <c r="T12" i="93"/>
  <c r="P12" i="93"/>
  <c r="K12" i="93"/>
  <c r="M12" i="93" s="1"/>
  <c r="C12" i="93"/>
  <c r="C13" i="93" s="1"/>
  <c r="C14" i="93" s="1"/>
  <c r="C15" i="93" s="1"/>
  <c r="C16" i="93" s="1"/>
  <c r="C17" i="93" s="1"/>
  <c r="C18" i="93" s="1"/>
  <c r="C19" i="93" s="1"/>
  <c r="C20" i="93" s="1"/>
  <c r="C21" i="93" s="1"/>
  <c r="C22" i="93" s="1"/>
  <c r="C23" i="93" s="1"/>
  <c r="C24" i="93" s="1"/>
  <c r="C25" i="93" s="1"/>
  <c r="C26" i="93" s="1"/>
  <c r="C27" i="93" s="1"/>
  <c r="C28" i="93" s="1"/>
  <c r="C29" i="93" s="1"/>
  <c r="C30" i="93" s="1"/>
  <c r="C31" i="93" s="1"/>
  <c r="C32" i="93" s="1"/>
  <c r="C33" i="93" s="1"/>
  <c r="C34" i="93" s="1"/>
  <c r="C35" i="93" s="1"/>
  <c r="C36" i="93" s="1"/>
  <c r="C37" i="93" s="1"/>
  <c r="C38" i="93" s="1"/>
  <c r="C39" i="93" s="1"/>
  <c r="C40" i="93" s="1"/>
  <c r="C41" i="93" s="1"/>
  <c r="T11" i="93"/>
  <c r="P11" i="93"/>
  <c r="K11" i="93"/>
  <c r="M11" i="93" s="1"/>
  <c r="U11" i="93" s="1"/>
  <c r="U17" i="93" l="1"/>
  <c r="Q17" i="93"/>
  <c r="U25" i="93"/>
  <c r="Q25" i="93"/>
  <c r="J36" i="94"/>
  <c r="K36" i="94" s="1"/>
  <c r="K28" i="94"/>
  <c r="J35" i="94"/>
  <c r="K35" i="94" s="1"/>
  <c r="J19" i="94"/>
  <c r="K19" i="94" s="1"/>
  <c r="K27" i="94"/>
  <c r="J12" i="94"/>
  <c r="K12" i="94" s="1"/>
  <c r="K11" i="94"/>
  <c r="J16" i="94"/>
  <c r="K16" i="94" s="1"/>
  <c r="J24" i="94"/>
  <c r="K24" i="94" s="1"/>
  <c r="J32" i="94"/>
  <c r="K32" i="94" s="1"/>
  <c r="J40" i="94"/>
  <c r="K40" i="94" s="1"/>
  <c r="J10" i="94"/>
  <c r="K10" i="94" s="1"/>
  <c r="J18" i="94"/>
  <c r="K18" i="94" s="1"/>
  <c r="J26" i="94"/>
  <c r="K26" i="94" s="1"/>
  <c r="J34" i="94"/>
  <c r="K34" i="94" s="1"/>
  <c r="J15" i="94"/>
  <c r="K15" i="94" s="1"/>
  <c r="J23" i="94"/>
  <c r="K23" i="94" s="1"/>
  <c r="J31" i="94"/>
  <c r="K31" i="94" s="1"/>
  <c r="J39" i="94"/>
  <c r="K39" i="94" s="1"/>
  <c r="T13" i="93"/>
  <c r="K42" i="93"/>
  <c r="Q14" i="93"/>
  <c r="U14" i="93" s="1"/>
  <c r="Q18" i="93"/>
  <c r="U18" i="93"/>
  <c r="Q23" i="93"/>
  <c r="U23" i="93"/>
  <c r="U27" i="93"/>
  <c r="Q27" i="93"/>
  <c r="Q12" i="93"/>
  <c r="U12" i="93" s="1"/>
  <c r="U35" i="93"/>
  <c r="Q35" i="93"/>
  <c r="U15" i="93"/>
  <c r="Q15" i="93"/>
  <c r="U19" i="93"/>
  <c r="Q19" i="93"/>
  <c r="U28" i="93"/>
  <c r="Q28" i="93"/>
  <c r="Q33" i="93"/>
  <c r="U33" i="93" s="1"/>
  <c r="U38" i="93"/>
  <c r="Q38" i="93"/>
  <c r="U30" i="93"/>
  <c r="Q30" i="93"/>
  <c r="Q26" i="93"/>
  <c r="U26" i="93"/>
  <c r="U31" i="93"/>
  <c r="Q31" i="93"/>
  <c r="U36" i="93"/>
  <c r="Q36" i="93"/>
  <c r="U20" i="93"/>
  <c r="Q20" i="93"/>
  <c r="Q41" i="93"/>
  <c r="U41" i="93"/>
  <c r="U22" i="93"/>
  <c r="Q22" i="93"/>
  <c r="Q34" i="93"/>
  <c r="U34" i="93"/>
  <c r="U39" i="93"/>
  <c r="Q39" i="93"/>
  <c r="Q16" i="93"/>
  <c r="Q24" i="93"/>
  <c r="Q32" i="93"/>
  <c r="Q40" i="93"/>
  <c r="Q13" i="93"/>
  <c r="Q21" i="93"/>
  <c r="Q29" i="93"/>
  <c r="Q37" i="93"/>
  <c r="M42" i="93"/>
  <c r="F44" i="93" s="1"/>
  <c r="Q11" i="93"/>
  <c r="K41" i="94" l="1"/>
  <c r="E44" i="94" s="1"/>
  <c r="E46" i="94" s="1"/>
  <c r="U13" i="93"/>
  <c r="U42" i="93" s="1"/>
  <c r="F45" i="93" s="1"/>
  <c r="F47" i="93" s="1"/>
</calcChain>
</file>

<file path=xl/sharedStrings.xml><?xml version="1.0" encoding="utf-8"?>
<sst xmlns="http://schemas.openxmlformats.org/spreadsheetml/2006/main" count="396" uniqueCount="132">
  <si>
    <t>大学</t>
    <rPh sb="0" eb="2">
      <t>ダイガク</t>
    </rPh>
    <phoneticPr fontId="3"/>
  </si>
  <si>
    <t>大学教授級１</t>
  </si>
  <si>
    <t>事業名</t>
    <rPh sb="0" eb="2">
      <t>ジギョウ</t>
    </rPh>
    <rPh sb="2" eb="3">
      <t>メイ</t>
    </rPh>
    <phoneticPr fontId="5"/>
  </si>
  <si>
    <t>氏名</t>
    <rPh sb="0" eb="2">
      <t>シメイ</t>
    </rPh>
    <phoneticPr fontId="3"/>
  </si>
  <si>
    <t>業界</t>
    <rPh sb="0" eb="2">
      <t>ギョウカイ</t>
    </rPh>
    <phoneticPr fontId="3"/>
  </si>
  <si>
    <t>職位</t>
    <rPh sb="0" eb="2">
      <t>ショクイ</t>
    </rPh>
    <phoneticPr fontId="3"/>
  </si>
  <si>
    <t>補助事業従事時間</t>
    <rPh sb="0" eb="2">
      <t>ホジョ</t>
    </rPh>
    <rPh sb="2" eb="4">
      <t>ジギョウ</t>
    </rPh>
    <rPh sb="4" eb="6">
      <t>ジュウジ</t>
    </rPh>
    <rPh sb="6" eb="8">
      <t>ジカン</t>
    </rPh>
    <phoneticPr fontId="3"/>
  </si>
  <si>
    <t>作業内容、備考等</t>
    <rPh sb="5" eb="7">
      <t>ビコウ</t>
    </rPh>
    <rPh sb="7" eb="8">
      <t>トウ</t>
    </rPh>
    <phoneticPr fontId="3"/>
  </si>
  <si>
    <t>自（時間：分）</t>
    <rPh sb="0" eb="1">
      <t>ジ</t>
    </rPh>
    <rPh sb="2" eb="4">
      <t>ジカン</t>
    </rPh>
    <rPh sb="5" eb="6">
      <t>フン</t>
    </rPh>
    <phoneticPr fontId="3"/>
  </si>
  <si>
    <t>至（時間：分）</t>
    <rPh sb="0" eb="1">
      <t>イタ</t>
    </rPh>
    <rPh sb="2" eb="4">
      <t>ジカン</t>
    </rPh>
    <rPh sb="5" eb="6">
      <t>フン</t>
    </rPh>
    <phoneticPr fontId="3"/>
  </si>
  <si>
    <t>うち休憩時間等</t>
    <phoneticPr fontId="3"/>
  </si>
  <si>
    <t>(</t>
    <phoneticPr fontId="3"/>
  </si>
  <si>
    <t>時間：分</t>
    <rPh sb="0" eb="2">
      <t>ジカン</t>
    </rPh>
    <rPh sb="3" eb="4">
      <t>フン</t>
    </rPh>
    <phoneticPr fontId="3"/>
  </si>
  <si>
    <t>)</t>
    <phoneticPr fontId="3"/>
  </si>
  <si>
    <t>四捨五入</t>
    <rPh sb="0" eb="4">
      <t>シシャゴニュウ</t>
    </rPh>
    <phoneticPr fontId="3"/>
  </si>
  <si>
    <t>内規等※</t>
    <rPh sb="0" eb="2">
      <t>ナイキ</t>
    </rPh>
    <rPh sb="2" eb="3">
      <t>トウ</t>
    </rPh>
    <phoneticPr fontId="3"/>
  </si>
  <si>
    <t>曜日</t>
    <rPh sb="0" eb="2">
      <t>ヨウビ</t>
    </rPh>
    <phoneticPr fontId="3"/>
  </si>
  <si>
    <t>時間単価</t>
    <rPh sb="0" eb="2">
      <t>ジカン</t>
    </rPh>
    <rPh sb="2" eb="4">
      <t>タンカ</t>
    </rPh>
    <phoneticPr fontId="3"/>
  </si>
  <si>
    <t>金額</t>
    <rPh sb="0" eb="2">
      <t>キンガク</t>
    </rPh>
    <phoneticPr fontId="3"/>
  </si>
  <si>
    <t>その他内規に
基づく金額</t>
    <rPh sb="2" eb="3">
      <t>タ</t>
    </rPh>
    <rPh sb="3" eb="5">
      <t>ナイキ</t>
    </rPh>
    <rPh sb="7" eb="8">
      <t>モト</t>
    </rPh>
    <rPh sb="10" eb="12">
      <t>キンガク</t>
    </rPh>
    <phoneticPr fontId="3"/>
  </si>
  <si>
    <t>～</t>
  </si>
  <si>
    <t>(</t>
  </si>
  <si>
    <t>)</t>
  </si>
  <si>
    <t>合計</t>
    <phoneticPr fontId="3"/>
  </si>
  <si>
    <t>合計時間数</t>
    <rPh sb="0" eb="2">
      <t>ゴウケイ</t>
    </rPh>
    <rPh sb="2" eb="4">
      <t>ジカン</t>
    </rPh>
    <rPh sb="4" eb="5">
      <t>スウ</t>
    </rPh>
    <phoneticPr fontId="3"/>
  </si>
  <si>
    <t>時間</t>
    <rPh sb="0" eb="2">
      <t>ジカン</t>
    </rPh>
    <phoneticPr fontId="3"/>
  </si>
  <si>
    <t>備考</t>
    <rPh sb="0" eb="2">
      <t>ビコウ</t>
    </rPh>
    <phoneticPr fontId="3"/>
  </si>
  <si>
    <t>支払額</t>
    <rPh sb="0" eb="2">
      <t>シハライ</t>
    </rPh>
    <rPh sb="2" eb="3">
      <t>ガク</t>
    </rPh>
    <phoneticPr fontId="3"/>
  </si>
  <si>
    <t>円</t>
    <rPh sb="0" eb="1">
      <t>エン</t>
    </rPh>
    <phoneticPr fontId="3"/>
  </si>
  <si>
    <t>所得税</t>
    <rPh sb="0" eb="3">
      <t>ショトクゼイ</t>
    </rPh>
    <phoneticPr fontId="3"/>
  </si>
  <si>
    <t>※　補助対象事業者における謝金に関する規程に準じた金額</t>
    <phoneticPr fontId="3"/>
  </si>
  <si>
    <t>原稿用紙枚数
（1枚当たり
日本語400字）</t>
    <rPh sb="4" eb="6">
      <t>マイスウ</t>
    </rPh>
    <phoneticPr fontId="3"/>
  </si>
  <si>
    <t>標準支払基準</t>
    <phoneticPr fontId="3"/>
  </si>
  <si>
    <t>作業内容、備考等</t>
    <phoneticPr fontId="3"/>
  </si>
  <si>
    <t>想定する原稿内容</t>
    <phoneticPr fontId="3"/>
  </si>
  <si>
    <t>1枚当たり単価</t>
    <rPh sb="1" eb="2">
      <t>マイ</t>
    </rPh>
    <rPh sb="2" eb="3">
      <t>ア</t>
    </rPh>
    <rPh sb="5" eb="7">
      <t>タンカ</t>
    </rPh>
    <phoneticPr fontId="3"/>
  </si>
  <si>
    <t>その他内規等に
基づく金額</t>
    <rPh sb="5" eb="6">
      <t>トウ</t>
    </rPh>
    <phoneticPr fontId="3"/>
  </si>
  <si>
    <t>合計枚数</t>
    <rPh sb="0" eb="2">
      <t>ゴウケイ</t>
    </rPh>
    <rPh sb="2" eb="4">
      <t>マイスウ</t>
    </rPh>
    <phoneticPr fontId="3"/>
  </si>
  <si>
    <t>枚</t>
    <rPh sb="0" eb="1">
      <t>マイ</t>
    </rPh>
    <phoneticPr fontId="3"/>
  </si>
  <si>
    <t>前日の現地視察を踏まえ、今後の方向性について意見を伺った。</t>
    <rPh sb="0" eb="2">
      <t>ゼンジツ</t>
    </rPh>
    <rPh sb="3" eb="5">
      <t>ゲンチ</t>
    </rPh>
    <rPh sb="5" eb="7">
      <t>シサツ</t>
    </rPh>
    <rPh sb="8" eb="9">
      <t>フ</t>
    </rPh>
    <rPh sb="12" eb="14">
      <t>コンゴ</t>
    </rPh>
    <rPh sb="15" eb="18">
      <t>ホウコウセイ</t>
    </rPh>
    <rPh sb="22" eb="24">
      <t>イケン</t>
    </rPh>
    <rPh sb="25" eb="26">
      <t>ウカガ</t>
    </rPh>
    <phoneticPr fontId="3"/>
  </si>
  <si>
    <t>本事業の地元住民へのPRイベントを行い、そこで本事業の有効性について講演していただいた。</t>
    <rPh sb="0" eb="1">
      <t>ホン</t>
    </rPh>
    <rPh sb="1" eb="3">
      <t>ジギョウ</t>
    </rPh>
    <rPh sb="4" eb="6">
      <t>ジモト</t>
    </rPh>
    <rPh sb="6" eb="8">
      <t>ジュウミン</t>
    </rPh>
    <rPh sb="17" eb="18">
      <t>オコナ</t>
    </rPh>
    <rPh sb="23" eb="24">
      <t>ホン</t>
    </rPh>
    <rPh sb="24" eb="26">
      <t>ジギョウ</t>
    </rPh>
    <rPh sb="27" eb="30">
      <t>ユウコウセイ</t>
    </rPh>
    <rPh sb="34" eb="36">
      <t>コウエン</t>
    </rPh>
    <phoneticPr fontId="3"/>
  </si>
  <si>
    <t>本事業の広告宣伝資料のうち主要部分について執筆を依頼した。</t>
    <rPh sb="0" eb="1">
      <t>ホン</t>
    </rPh>
    <rPh sb="1" eb="3">
      <t>ジギョウ</t>
    </rPh>
    <rPh sb="4" eb="6">
      <t>コウコク</t>
    </rPh>
    <rPh sb="6" eb="8">
      <t>センデン</t>
    </rPh>
    <rPh sb="8" eb="10">
      <t>シリョウ</t>
    </rPh>
    <rPh sb="13" eb="15">
      <t>シュヨウ</t>
    </rPh>
    <rPh sb="15" eb="17">
      <t>ブブン</t>
    </rPh>
    <rPh sb="21" eb="23">
      <t>シッピツ</t>
    </rPh>
    <rPh sb="24" eb="26">
      <t>イライ</t>
    </rPh>
    <phoneticPr fontId="3"/>
  </si>
  <si>
    <t>本事業での配布資料のうちの一部について執筆を依頼した。</t>
    <rPh sb="5" eb="7">
      <t>ハイフ</t>
    </rPh>
    <rPh sb="7" eb="9">
      <t>シリョウ</t>
    </rPh>
    <rPh sb="13" eb="15">
      <t>イチブ</t>
    </rPh>
    <phoneticPr fontId="3"/>
  </si>
  <si>
    <t>参考様式（謝金_会議講演）</t>
    <rPh sb="0" eb="2">
      <t>サンコウ</t>
    </rPh>
    <rPh sb="2" eb="4">
      <t>ヨウシキ</t>
    </rPh>
    <rPh sb="5" eb="7">
      <t>シャキン</t>
    </rPh>
    <rPh sb="8" eb="12">
      <t>カイギコウエン</t>
    </rPh>
    <phoneticPr fontId="3"/>
  </si>
  <si>
    <t>2023年　11月分　業務実施確認表（謝金）－会議講演－</t>
    <phoneticPr fontId="3"/>
  </si>
  <si>
    <t>交通・観光連携型事業</t>
    <rPh sb="0" eb="2">
      <t>コウツウ</t>
    </rPh>
    <rPh sb="3" eb="5">
      <t>カンコウ</t>
    </rPh>
    <rPh sb="5" eb="10">
      <t>レンケイガタジギョウ</t>
    </rPh>
    <phoneticPr fontId="3"/>
  </si>
  <si>
    <t>大学　太郎</t>
    <phoneticPr fontId="3"/>
  </si>
  <si>
    <t>補助対象事業</t>
    <rPh sb="0" eb="6">
      <t>ホジョタイショウジギョウ</t>
    </rPh>
    <phoneticPr fontId="3"/>
  </si>
  <si>
    <t>(5)【乗合バス関係】地域と調整の上行う、観光需要にあわせた実証運行事業</t>
  </si>
  <si>
    <t>〇〇大学理工学部教授</t>
    <phoneticPr fontId="3"/>
  </si>
  <si>
    <t>日</t>
  </si>
  <si>
    <t>曜</t>
  </si>
  <si>
    <t>実施金額</t>
    <rPh sb="0" eb="2">
      <t>ジッシ</t>
    </rPh>
    <rPh sb="2" eb="4">
      <t>キンガク</t>
    </rPh>
    <phoneticPr fontId="4"/>
  </si>
  <si>
    <t>金額比較</t>
    <rPh sb="0" eb="2">
      <t>キンガク</t>
    </rPh>
    <rPh sb="2" eb="4">
      <t>ヒカク</t>
    </rPh>
    <phoneticPr fontId="3"/>
  </si>
  <si>
    <t>確定</t>
    <rPh sb="0" eb="2">
      <t>カクテイ</t>
    </rPh>
    <phoneticPr fontId="3"/>
  </si>
  <si>
    <t>標準支払基準</t>
    <rPh sb="0" eb="2">
      <t>ヒョウジュン</t>
    </rPh>
    <rPh sb="2" eb="4">
      <t>シハラ</t>
    </rPh>
    <rPh sb="4" eb="6">
      <t>キジュン</t>
    </rPh>
    <phoneticPr fontId="3"/>
  </si>
  <si>
    <t>付</t>
  </si>
  <si>
    <t>水</t>
    <rPh sb="0" eb="1">
      <t>スイ</t>
    </rPh>
    <phoneticPr fontId="3"/>
  </si>
  <si>
    <t>当該事業の実現可能性について、現地の案内をしつつ意見を伺った。</t>
  </si>
  <si>
    <t>深夜の動植物の生態系を観察するイベントについて体験していただき、意見を伺った。</t>
  </si>
  <si>
    <t>差引支給額</t>
    <rPh sb="0" eb="2">
      <t>サシヒキ</t>
    </rPh>
    <rPh sb="2" eb="5">
      <t>シキュウガク</t>
    </rPh>
    <phoneticPr fontId="3"/>
  </si>
  <si>
    <t>参考様式（謝金_執筆）</t>
    <rPh sb="0" eb="4">
      <t>サンコウヨウシキ</t>
    </rPh>
    <rPh sb="5" eb="7">
      <t>シャキン</t>
    </rPh>
    <rPh sb="8" eb="10">
      <t>シッピツ</t>
    </rPh>
    <phoneticPr fontId="4"/>
  </si>
  <si>
    <t>2023年　11月分　業務実施確認表（謝金）－執筆－</t>
    <rPh sb="23" eb="25">
      <t>シッピツ</t>
    </rPh>
    <phoneticPr fontId="3"/>
  </si>
  <si>
    <t>(2)【乗合バス関係】プロモーション事業</t>
  </si>
  <si>
    <t>執筆金額</t>
    <rPh sb="0" eb="2">
      <t>シッピツ</t>
    </rPh>
    <rPh sb="2" eb="4">
      <t>キンガク</t>
    </rPh>
    <phoneticPr fontId="3"/>
  </si>
  <si>
    <t>日付</t>
    <rPh sb="0" eb="2">
      <t>ヒヅケ</t>
    </rPh>
    <phoneticPr fontId="3"/>
  </si>
  <si>
    <t>不特定の者を対象とした原稿の内、影響度が極めて高いもの</t>
    <rPh sb="0" eb="3">
      <t>フトクテイ</t>
    </rPh>
    <rPh sb="4" eb="5">
      <t>シャ</t>
    </rPh>
    <rPh sb="6" eb="8">
      <t>タイショウ</t>
    </rPh>
    <rPh sb="11" eb="13">
      <t>ゲンコウ</t>
    </rPh>
    <rPh sb="14" eb="15">
      <t>ウチ</t>
    </rPh>
    <rPh sb="16" eb="19">
      <t>エイキョウド</t>
    </rPh>
    <rPh sb="20" eb="21">
      <t>キワ</t>
    </rPh>
    <rPh sb="23" eb="24">
      <t>タカ</t>
    </rPh>
    <phoneticPr fontId="3"/>
  </si>
  <si>
    <t>不特定の者を対象とした原稿の内、影響度が高いもの</t>
  </si>
  <si>
    <t>#</t>
    <phoneticPr fontId="16"/>
  </si>
  <si>
    <t>年
（暦年）</t>
    <rPh sb="0" eb="1">
      <t>ネン</t>
    </rPh>
    <rPh sb="3" eb="5">
      <t>レキネン</t>
    </rPh>
    <phoneticPr fontId="16"/>
  </si>
  <si>
    <t>月</t>
    <rPh sb="0" eb="1">
      <t>ツキ</t>
    </rPh>
    <phoneticPr fontId="16"/>
  </si>
  <si>
    <t>合計</t>
    <rPh sb="0" eb="2">
      <t>ゴウケイ</t>
    </rPh>
    <phoneticPr fontId="16"/>
  </si>
  <si>
    <t>依頼業務内容</t>
    <rPh sb="0" eb="2">
      <t>イライ</t>
    </rPh>
    <rPh sb="2" eb="6">
      <t>ギョウムナイヨウ</t>
    </rPh>
    <phoneticPr fontId="16"/>
  </si>
  <si>
    <t>１．会議講演</t>
    <rPh sb="2" eb="6">
      <t>カイギコウエン</t>
    </rPh>
    <phoneticPr fontId="3"/>
  </si>
  <si>
    <t>稼働時間見込み(h)</t>
    <rPh sb="0" eb="2">
      <t>カドウ</t>
    </rPh>
    <rPh sb="2" eb="4">
      <t>ジカン</t>
    </rPh>
    <rPh sb="4" eb="6">
      <t>ミコ</t>
    </rPh>
    <phoneticPr fontId="16"/>
  </si>
  <si>
    <t>謝金額（会議講演）計算シート</t>
    <rPh sb="0" eb="2">
      <t>シャキン</t>
    </rPh>
    <rPh sb="2" eb="3">
      <t>ガク</t>
    </rPh>
    <rPh sb="4" eb="6">
      <t>カイギ</t>
    </rPh>
    <rPh sb="6" eb="8">
      <t>コウエン</t>
    </rPh>
    <rPh sb="9" eb="11">
      <t>ケイサン</t>
    </rPh>
    <phoneticPr fontId="16"/>
  </si>
  <si>
    <t>様式9_実施予定表（謝金）</t>
    <rPh sb="0" eb="2">
      <t>ヨウシキ</t>
    </rPh>
    <rPh sb="4" eb="6">
      <t>ジッシ</t>
    </rPh>
    <rPh sb="6" eb="8">
      <t>ヨテイ</t>
    </rPh>
    <rPh sb="8" eb="9">
      <t>ヒョウ</t>
    </rPh>
    <rPh sb="10" eb="12">
      <t>シャキン</t>
    </rPh>
    <phoneticPr fontId="3"/>
  </si>
  <si>
    <t>事業名：オーバーツーリズムの未然防止・抑制による持続可能な観光推進事業</t>
    <rPh sb="0" eb="3">
      <t>ジギョウメイ</t>
    </rPh>
    <rPh sb="14" eb="18">
      <t>ミゼンボウシ</t>
    </rPh>
    <rPh sb="19" eb="21">
      <t>ヨクセイ</t>
    </rPh>
    <rPh sb="24" eb="28">
      <t>ジゾクカノウ</t>
    </rPh>
    <rPh sb="29" eb="33">
      <t>カンコウスイシン</t>
    </rPh>
    <rPh sb="33" eb="35">
      <t>ジギョウ</t>
    </rPh>
    <phoneticPr fontId="3"/>
  </si>
  <si>
    <t>招請者氏名：</t>
    <rPh sb="0" eb="2">
      <t>ショウセイ</t>
    </rPh>
    <rPh sb="2" eb="3">
      <t>シャ</t>
    </rPh>
    <rPh sb="3" eb="5">
      <t>シメイ</t>
    </rPh>
    <phoneticPr fontId="3"/>
  </si>
  <si>
    <t>職位：</t>
    <rPh sb="0" eb="2">
      <t>ショクイ</t>
    </rPh>
    <phoneticPr fontId="3"/>
  </si>
  <si>
    <t>内規における時間単価</t>
    <rPh sb="0" eb="2">
      <t>ナイキ</t>
    </rPh>
    <rPh sb="6" eb="8">
      <t>ジカン</t>
    </rPh>
    <rPh sb="8" eb="10">
      <t>タンカ</t>
    </rPh>
    <phoneticPr fontId="3"/>
  </si>
  <si>
    <t>執筆支払基準における単価</t>
    <rPh sb="0" eb="2">
      <t>シッピツ</t>
    </rPh>
    <rPh sb="2" eb="4">
      <t>シハライ</t>
    </rPh>
    <rPh sb="4" eb="6">
      <t>キジュン</t>
    </rPh>
    <rPh sb="10" eb="12">
      <t>タンカ</t>
    </rPh>
    <phoneticPr fontId="3"/>
  </si>
  <si>
    <t>執筆枚数見込み
（1枚=日本語400字）</t>
    <rPh sb="0" eb="2">
      <t>シッピツ</t>
    </rPh>
    <rPh sb="2" eb="4">
      <t>マイスウ</t>
    </rPh>
    <rPh sb="4" eb="6">
      <t>ミコ</t>
    </rPh>
    <rPh sb="10" eb="11">
      <t>マイ</t>
    </rPh>
    <rPh sb="12" eb="14">
      <t>ニホン</t>
    </rPh>
    <rPh sb="14" eb="15">
      <t>ゴ</t>
    </rPh>
    <rPh sb="18" eb="19">
      <t>ジ</t>
    </rPh>
    <phoneticPr fontId="16"/>
  </si>
  <si>
    <t>謝金額（執筆）計算シート</t>
    <rPh sb="0" eb="2">
      <t>シャキン</t>
    </rPh>
    <rPh sb="2" eb="3">
      <t>ガク</t>
    </rPh>
    <rPh sb="4" eb="6">
      <t>シッピツ</t>
    </rPh>
    <rPh sb="7" eb="9">
      <t>ケイサン</t>
    </rPh>
    <phoneticPr fontId="16"/>
  </si>
  <si>
    <t>所属：</t>
    <rPh sb="0" eb="2">
      <t>ショゾク</t>
    </rPh>
    <phoneticPr fontId="3"/>
  </si>
  <si>
    <t>2．執筆</t>
    <rPh sb="2" eb="4">
      <t>シッピツ</t>
    </rPh>
    <phoneticPr fontId="3"/>
  </si>
  <si>
    <t>○○観光協会</t>
    <rPh sb="2" eb="6">
      <t>カンコウキョウカイ</t>
    </rPh>
    <phoneticPr fontId="3"/>
  </si>
  <si>
    <t>○○大学</t>
    <rPh sb="2" eb="4">
      <t>ダイガク</t>
    </rPh>
    <phoneticPr fontId="3"/>
  </si>
  <si>
    <t>教授</t>
    <rPh sb="0" eb="2">
      <t>キョウジュ</t>
    </rPh>
    <phoneticPr fontId="3"/>
  </si>
  <si>
    <t>○○観光会議における講演</t>
    <rPh sb="2" eb="4">
      <t>カンコウ</t>
    </rPh>
    <rPh sb="4" eb="6">
      <t>カイギ</t>
    </rPh>
    <rPh sb="10" eb="12">
      <t>コウエン</t>
    </rPh>
    <phoneticPr fontId="3"/>
  </si>
  <si>
    <t>執筆支払基準における区分：</t>
    <rPh sb="0" eb="2">
      <t>シッピツ</t>
    </rPh>
    <rPh sb="2" eb="4">
      <t>シハライ</t>
    </rPh>
    <rPh sb="4" eb="6">
      <t>キジュン</t>
    </rPh>
    <rPh sb="10" eb="12">
      <t>クブン</t>
    </rPh>
    <phoneticPr fontId="3"/>
  </si>
  <si>
    <t>○○における執筆業務</t>
    <rPh sb="6" eb="8">
      <t>シッピツ</t>
    </rPh>
    <rPh sb="8" eb="10">
      <t>ギョウム</t>
    </rPh>
    <phoneticPr fontId="3"/>
  </si>
  <si>
    <t>講演等謝金支払基準における該当時間単価（税込）</t>
    <rPh sb="0" eb="2">
      <t>コウエン</t>
    </rPh>
    <rPh sb="2" eb="3">
      <t>トウ</t>
    </rPh>
    <rPh sb="3" eb="5">
      <t>シャキン</t>
    </rPh>
    <rPh sb="5" eb="7">
      <t>シハライ</t>
    </rPh>
    <rPh sb="7" eb="9">
      <t>キジュン</t>
    </rPh>
    <rPh sb="13" eb="15">
      <t>ガイトウ</t>
    </rPh>
    <rPh sb="15" eb="17">
      <t>ジカン</t>
    </rPh>
    <rPh sb="17" eb="19">
      <t>タンカ</t>
    </rPh>
    <rPh sb="20" eb="22">
      <t>ゼイコ</t>
    </rPh>
    <phoneticPr fontId="3"/>
  </si>
  <si>
    <t>採用する時間単価
（税込）</t>
    <rPh sb="0" eb="2">
      <t>サイヨウ</t>
    </rPh>
    <rPh sb="4" eb="6">
      <t>ジカン</t>
    </rPh>
    <rPh sb="6" eb="8">
      <t>タンカ</t>
    </rPh>
    <rPh sb="10" eb="11">
      <t>ゼイ</t>
    </rPh>
    <rPh sb="11" eb="12">
      <t>コ</t>
    </rPh>
    <phoneticPr fontId="3"/>
  </si>
  <si>
    <t>内規における時間単価（税込）</t>
    <rPh sb="0" eb="2">
      <t>ナイキ</t>
    </rPh>
    <rPh sb="6" eb="8">
      <t>ジカン</t>
    </rPh>
    <rPh sb="8" eb="10">
      <t>タンカ</t>
    </rPh>
    <rPh sb="11" eb="13">
      <t>ゼイコ</t>
    </rPh>
    <phoneticPr fontId="3"/>
  </si>
  <si>
    <t>報酬額（税込）</t>
    <rPh sb="0" eb="2">
      <t>ホウシュウ</t>
    </rPh>
    <rPh sb="2" eb="3">
      <t>ガク</t>
    </rPh>
    <rPh sb="4" eb="6">
      <t>ゼイコ</t>
    </rPh>
    <phoneticPr fontId="16"/>
  </si>
  <si>
    <t>A.報酬額（税込）:</t>
    <rPh sb="2" eb="4">
      <t>ホウシュウ</t>
    </rPh>
    <rPh sb="4" eb="5">
      <t>ガク</t>
    </rPh>
    <rPh sb="6" eb="8">
      <t>ゼイコ</t>
    </rPh>
    <phoneticPr fontId="3"/>
  </si>
  <si>
    <t>申請課税区分：</t>
    <rPh sb="0" eb="2">
      <t>シンセイ</t>
    </rPh>
    <rPh sb="2" eb="4">
      <t>カゼイ</t>
    </rPh>
    <rPh sb="4" eb="6">
      <t>クブン</t>
    </rPh>
    <phoneticPr fontId="3"/>
  </si>
  <si>
    <t>税抜で申請する</t>
  </si>
  <si>
    <t>←課税区分を選択ください</t>
  </si>
  <si>
    <t>←補助率を選択ください</t>
  </si>
  <si>
    <t>合計執筆枚数:</t>
    <rPh sb="0" eb="2">
      <t>ゴウケイ</t>
    </rPh>
    <rPh sb="2" eb="4">
      <t>シッピツ</t>
    </rPh>
    <rPh sb="4" eb="6">
      <t>マイスウ</t>
    </rPh>
    <rPh sb="6" eb="7">
      <t>マカズ</t>
    </rPh>
    <phoneticPr fontId="3"/>
  </si>
  <si>
    <t>採用する時間単価（税込）</t>
    <rPh sb="0" eb="2">
      <t>サイヨウ</t>
    </rPh>
    <rPh sb="4" eb="6">
      <t>ジカン</t>
    </rPh>
    <rPh sb="6" eb="8">
      <t>タンカ</t>
    </rPh>
    <phoneticPr fontId="3"/>
  </si>
  <si>
    <t>執筆支払基準における単価（税込）</t>
    <rPh sb="0" eb="2">
      <t>シッピツ</t>
    </rPh>
    <rPh sb="2" eb="4">
      <t>シハライ</t>
    </rPh>
    <rPh sb="4" eb="6">
      <t>キジュン</t>
    </rPh>
    <rPh sb="10" eb="12">
      <t>タンカ</t>
    </rPh>
    <phoneticPr fontId="3"/>
  </si>
  <si>
    <t>内規における単価（税込）</t>
    <rPh sb="0" eb="2">
      <t>ナイキ</t>
    </rPh>
    <rPh sb="6" eb="8">
      <t>タンカ</t>
    </rPh>
    <phoneticPr fontId="3"/>
  </si>
  <si>
    <t>報酬額（税込）</t>
    <rPh sb="0" eb="2">
      <t>ホウシュウ</t>
    </rPh>
    <rPh sb="2" eb="3">
      <t>ガク</t>
    </rPh>
    <phoneticPr fontId="16"/>
  </si>
  <si>
    <t>○○　○○</t>
  </si>
  <si>
    <t>④</t>
  </si>
  <si>
    <t>○○○○</t>
  </si>
  <si>
    <t>稼働時間
見込み(h)</t>
    <rPh sb="0" eb="2">
      <t>カドウ</t>
    </rPh>
    <rPh sb="2" eb="4">
      <t>ジカン</t>
    </rPh>
    <rPh sb="5" eb="7">
      <t>ミコ</t>
    </rPh>
    <phoneticPr fontId="16"/>
  </si>
  <si>
    <t>1
1</t>
    <phoneticPr fontId="3"/>
  </si>
  <si>
    <t>合計時間数：</t>
    <rPh sb="0" eb="2">
      <t>ゴウケイ</t>
    </rPh>
    <rPh sb="2" eb="4">
      <t>ジカン</t>
    </rPh>
    <rPh sb="4" eb="5">
      <t>スウ</t>
    </rPh>
    <phoneticPr fontId="3"/>
  </si>
  <si>
    <t>A.報酬額（税込）：</t>
    <rPh sb="2" eb="4">
      <t>ホウシュウ</t>
    </rPh>
    <rPh sb="4" eb="5">
      <t>ガク</t>
    </rPh>
    <rPh sb="6" eb="8">
      <t>ゼイコ</t>
    </rPh>
    <phoneticPr fontId="3"/>
  </si>
  <si>
    <t>2/3</t>
  </si>
  <si>
    <t>計画名：</t>
    <rPh sb="0" eb="2">
      <t>ケイカク</t>
    </rPh>
    <phoneticPr fontId="3"/>
  </si>
  <si>
    <t>補助事業者名：</t>
    <rPh sb="0" eb="2">
      <t>ホジョ</t>
    </rPh>
    <rPh sb="2" eb="4">
      <t>ジギョウ</t>
    </rPh>
    <rPh sb="4" eb="5">
      <t>シャ</t>
    </rPh>
    <rPh sb="5" eb="6">
      <t>メイ</t>
    </rPh>
    <phoneticPr fontId="3"/>
  </si>
  <si>
    <t>計画名：</t>
    <rPh sb="0" eb="3">
      <t>ケイカクメイ</t>
    </rPh>
    <phoneticPr fontId="3"/>
  </si>
  <si>
    <t>○○○○事業</t>
    <rPh sb="4" eb="6">
      <t>ジギョウ</t>
    </rPh>
    <phoneticPr fontId="3"/>
  </si>
  <si>
    <t>支払基準における区分：</t>
    <rPh sb="0" eb="2">
      <t>シハライ</t>
    </rPh>
    <rPh sb="2" eb="4">
      <t>キジュン</t>
    </rPh>
    <rPh sb="8" eb="10">
      <t>クブン</t>
    </rPh>
    <phoneticPr fontId="3"/>
  </si>
  <si>
    <t>表の支払基準における
該当時間単価（税込）</t>
    <rPh sb="0" eb="1">
      <t>ヒョウ</t>
    </rPh>
    <rPh sb="2" eb="4">
      <t>シハライ</t>
    </rPh>
    <rPh sb="4" eb="6">
      <t>キジュン</t>
    </rPh>
    <rPh sb="11" eb="13">
      <t>ガイトウ</t>
    </rPh>
    <rPh sb="13" eb="15">
      <t>ジカン</t>
    </rPh>
    <rPh sb="15" eb="17">
      <t>タンカ</t>
    </rPh>
    <rPh sb="18" eb="20">
      <t>ゼイコ</t>
    </rPh>
    <phoneticPr fontId="3"/>
  </si>
  <si>
    <t>採用する支払基準：</t>
    <rPh sb="0" eb="2">
      <t>サイヨウ</t>
    </rPh>
    <rPh sb="4" eb="6">
      <t>シハライ</t>
    </rPh>
    <rPh sb="6" eb="8">
      <t>キジュン</t>
    </rPh>
    <phoneticPr fontId="3"/>
  </si>
  <si>
    <t>講演等謝金支払基準</t>
  </si>
  <si>
    <t>④</t>
    <phoneticPr fontId="3"/>
  </si>
  <si>
    <t>B.報酬額に含まれる消費税：</t>
    <rPh sb="2" eb="4">
      <t>ホウシュウ</t>
    </rPh>
    <rPh sb="4" eb="5">
      <t>ガク</t>
    </rPh>
    <rPh sb="6" eb="7">
      <t>フク</t>
    </rPh>
    <rPh sb="10" eb="13">
      <t>ショウヒゼイ</t>
    </rPh>
    <phoneticPr fontId="3"/>
  </si>
  <si>
    <t>B.報酬額に含まれる消費税:</t>
    <rPh sb="2" eb="4">
      <t>ホウシュウ</t>
    </rPh>
    <rPh sb="4" eb="5">
      <t>ガク</t>
    </rPh>
    <rPh sb="6" eb="7">
      <t>フク</t>
    </rPh>
    <rPh sb="10" eb="13">
      <t>ショウヒゼイ</t>
    </rPh>
    <phoneticPr fontId="3"/>
  </si>
  <si>
    <t>税込で申請する</t>
  </si>
  <si>
    <t>D.補助率:</t>
    <rPh sb="2" eb="5">
      <t>ホジョリツ</t>
    </rPh>
    <phoneticPr fontId="3"/>
  </si>
  <si>
    <t>E=(C×D).補助申請額:</t>
    <rPh sb="8" eb="13">
      <t>ホジョシンセイガク</t>
    </rPh>
    <phoneticPr fontId="3"/>
  </si>
  <si>
    <t>D.補助率：</t>
    <rPh sb="2" eb="5">
      <t>ホジョリツ</t>
    </rPh>
    <phoneticPr fontId="3"/>
  </si>
  <si>
    <t>E=(C×D).補助申請額：</t>
    <rPh sb="8" eb="13">
      <t>ホジョシンセイガク</t>
    </rPh>
    <phoneticPr fontId="3"/>
  </si>
  <si>
    <t>←補助率を選択ください</t>
    <phoneticPr fontId="3"/>
  </si>
  <si>
    <t>様式9_事業実施予定表（謝金）_20250508更新</t>
    <rPh sb="0" eb="2">
      <t>ヨウシキ</t>
    </rPh>
    <rPh sb="4" eb="6">
      <t>ジギョウ</t>
    </rPh>
    <rPh sb="6" eb="8">
      <t>ジッシ</t>
    </rPh>
    <rPh sb="8" eb="10">
      <t>ヨテイ</t>
    </rPh>
    <rPh sb="10" eb="11">
      <t>ヒョウ</t>
    </rPh>
    <rPh sb="12" eb="14">
      <t>シャキン</t>
    </rPh>
    <rPh sb="24" eb="26">
      <t>コウシン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</si>
</sst>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176" formatCode="#,##0_ "/>
    <numFmt numFmtId="177" formatCode="h:mm;@"/>
    <numFmt numFmtId="178" formatCode="#,##0.0;[Red]\-#,##0.0"/>
    <numFmt numFmtId="179" formatCode="&quot;¥&quot;#,##0_);[Red]\(&quot;¥&quot;#,##0\)"/>
    <numFmt numFmtId="180" formatCode="0_);[Red]\(0\)"/>
    <numFmt numFmtId="181" formatCode="#,##0_);[Red]\(#,##0\)"/>
    <numFmt numFmtId="182" formatCode="aaa"/>
    <numFmt numFmtId="183" formatCode="[$-F800]dddd\,\ mmmm\ dd\,\ yyyy"/>
    <numFmt numFmtId="184" formatCode="0.0"/>
    <numFmt numFmtId="185" formatCode="0.0_);[Red]\(0.0\)"/>
  </numFmts>
  <fonts count="23">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細明朝体"/>
      <family val="3"/>
      <charset val="128"/>
    </font>
    <font>
      <sz val="6"/>
      <name val="細明朝体"/>
      <family val="3"/>
      <charset val="128"/>
    </font>
    <font>
      <sz val="11"/>
      <name val="ＭＳ ゴシック"/>
      <family val="3"/>
      <charset val="128"/>
    </font>
    <font>
      <sz val="11"/>
      <name val="ＭＳ 明朝"/>
      <family val="1"/>
      <charset val="128"/>
    </font>
    <font>
      <sz val="18"/>
      <name val="ＭＳ 明朝"/>
      <family val="1"/>
      <charset val="128"/>
    </font>
    <font>
      <sz val="10"/>
      <name val="Arial"/>
      <family val="2"/>
    </font>
    <font>
      <sz val="11"/>
      <color theme="1"/>
      <name val="ＭＳ Ｐゴシック"/>
      <family val="3"/>
      <charset val="128"/>
      <scheme val="minor"/>
    </font>
    <font>
      <sz val="9"/>
      <name val="ＭＳ 明朝"/>
      <family val="1"/>
      <charset val="128"/>
    </font>
    <font>
      <sz val="12"/>
      <color rgb="FF000000"/>
      <name val="Meiryo UI"/>
      <family val="3"/>
      <charset val="128"/>
    </font>
    <font>
      <sz val="11"/>
      <name val="ＭＳ 明朝"/>
      <family val="1"/>
    </font>
    <font>
      <sz val="8"/>
      <name val="ＭＳ 明朝"/>
      <family val="1"/>
      <charset val="128"/>
    </font>
    <font>
      <b/>
      <sz val="20"/>
      <name val="Yu Gothic UI"/>
      <family val="3"/>
      <charset val="128"/>
    </font>
    <font>
      <sz val="6"/>
      <name val="ＭＳ Ｐゴシック"/>
      <family val="2"/>
      <charset val="128"/>
      <scheme val="minor"/>
    </font>
    <font>
      <sz val="11"/>
      <color theme="1"/>
      <name val="Yu Gothic UI"/>
      <family val="3"/>
      <charset val="128"/>
    </font>
    <font>
      <b/>
      <sz val="14"/>
      <color theme="0"/>
      <name val="Yu Gothic UI"/>
      <family val="3"/>
      <charset val="128"/>
    </font>
    <font>
      <b/>
      <sz val="11"/>
      <color theme="1"/>
      <name val="Yu Gothic UI"/>
      <family val="3"/>
      <charset val="128"/>
    </font>
    <font>
      <sz val="11"/>
      <name val="Yu Gothic UI"/>
      <family val="3"/>
      <charset val="128"/>
    </font>
    <font>
      <b/>
      <sz val="11"/>
      <name val="Yu Gothic UI"/>
      <family val="3"/>
      <charset val="128"/>
    </font>
    <font>
      <sz val="8"/>
      <color theme="1"/>
      <name val="Yu Gothic UI"/>
      <family val="3"/>
      <charset val="128"/>
    </font>
  </fonts>
  <fills count="14">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43"/>
        <bgColor indexed="64"/>
      </patternFill>
    </fill>
    <fill>
      <patternFill patternType="solid">
        <fgColor rgb="FFFFFF99"/>
        <bgColor indexed="64"/>
      </patternFill>
    </fill>
    <fill>
      <patternFill patternType="solid">
        <fgColor rgb="FF00FFFF"/>
        <bgColor indexed="64"/>
      </patternFill>
    </fill>
    <fill>
      <patternFill patternType="solid">
        <fgColor rgb="FFFFFFCC"/>
        <bgColor indexed="64"/>
      </patternFill>
    </fill>
    <fill>
      <patternFill patternType="solid">
        <fgColor theme="3" tint="-0.249977111117893"/>
        <bgColor indexed="64"/>
      </patternFill>
    </fill>
    <fill>
      <patternFill patternType="solid">
        <fgColor theme="3"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FFFF00"/>
        <bgColor indexed="64"/>
      </patternFill>
    </fill>
  </fills>
  <borders count="59">
    <border>
      <left/>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tted">
        <color auto="1"/>
      </bottom>
      <diagonal/>
    </border>
    <border>
      <left/>
      <right/>
      <top style="dotted">
        <color auto="1"/>
      </top>
      <bottom style="dotted">
        <color auto="1"/>
      </bottom>
      <diagonal/>
    </border>
  </borders>
  <cellStyleXfs count="11">
    <xf numFmtId="0" fontId="0" fillId="0" borderId="0">
      <alignment vertical="center"/>
    </xf>
    <xf numFmtId="38" fontId="10" fillId="0" borderId="0" applyFont="0" applyFill="0" applyBorder="0" applyAlignment="0" applyProtection="0">
      <alignment vertical="center"/>
    </xf>
    <xf numFmtId="38" fontId="7" fillId="0" borderId="0" applyFont="0" applyFill="0" applyBorder="0" applyAlignment="0" applyProtection="0"/>
    <xf numFmtId="6" fontId="2" fillId="0" borderId="0" applyFont="0" applyFill="0" applyBorder="0" applyAlignment="0" applyProtection="0">
      <alignment vertical="center"/>
    </xf>
    <xf numFmtId="0" fontId="10" fillId="0" borderId="0">
      <alignment vertical="center"/>
    </xf>
    <xf numFmtId="0" fontId="6" fillId="0" borderId="0">
      <alignment vertical="center"/>
    </xf>
    <xf numFmtId="0" fontId="7" fillId="0" borderId="0"/>
    <xf numFmtId="0" fontId="9" fillId="0" borderId="0"/>
    <xf numFmtId="6"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0">
    <xf numFmtId="0" fontId="0" fillId="0" borderId="0" xfId="0">
      <alignment vertical="center"/>
    </xf>
    <xf numFmtId="0" fontId="7" fillId="0" borderId="0" xfId="0" applyFont="1" applyAlignment="1">
      <alignment vertical="top"/>
    </xf>
    <xf numFmtId="0" fontId="7" fillId="0" borderId="0" xfId="0" applyFont="1" applyAlignment="1"/>
    <xf numFmtId="0" fontId="7" fillId="0" borderId="5" xfId="0" applyFont="1" applyBorder="1" applyAlignment="1"/>
    <xf numFmtId="0" fontId="7" fillId="0" borderId="5" xfId="0" applyFont="1" applyBorder="1">
      <alignment vertical="center"/>
    </xf>
    <xf numFmtId="0" fontId="7" fillId="3" borderId="13" xfId="0" applyFont="1" applyFill="1" applyBorder="1" applyAlignment="1">
      <alignment horizontal="right"/>
    </xf>
    <xf numFmtId="0" fontId="7" fillId="0" borderId="0" xfId="0" applyFont="1" applyAlignment="1">
      <alignment horizontal="center"/>
    </xf>
    <xf numFmtId="0" fontId="7" fillId="0" borderId="0" xfId="0" applyFont="1">
      <alignment vertical="center"/>
    </xf>
    <xf numFmtId="0" fontId="7" fillId="0" borderId="14" xfId="0" applyFont="1" applyBorder="1" applyAlignment="1"/>
    <xf numFmtId="0" fontId="7" fillId="0" borderId="34" xfId="0" applyFont="1" applyBorder="1" applyAlignment="1">
      <alignment horizontal="right"/>
    </xf>
    <xf numFmtId="0" fontId="7" fillId="0" borderId="35" xfId="0" applyFont="1" applyBorder="1" applyAlignment="1">
      <alignment horizontal="right"/>
    </xf>
    <xf numFmtId="0" fontId="7" fillId="0" borderId="20" xfId="0" applyFont="1" applyBorder="1" applyAlignment="1">
      <alignment horizontal="right"/>
    </xf>
    <xf numFmtId="3" fontId="7" fillId="0" borderId="0" xfId="0" applyNumberFormat="1" applyFont="1" applyAlignment="1"/>
    <xf numFmtId="0" fontId="7" fillId="3" borderId="31" xfId="0" applyFont="1" applyFill="1" applyBorder="1" applyAlignment="1">
      <alignment horizontal="right"/>
    </xf>
    <xf numFmtId="177" fontId="7" fillId="0" borderId="11" xfId="0" applyNumberFormat="1" applyFont="1" applyBorder="1" applyAlignment="1"/>
    <xf numFmtId="20" fontId="7" fillId="0" borderId="11" xfId="0" applyNumberFormat="1" applyFont="1" applyBorder="1" applyAlignment="1"/>
    <xf numFmtId="0" fontId="7" fillId="0" borderId="0" xfId="0" quotePrefix="1" applyFont="1" applyAlignment="1"/>
    <xf numFmtId="0" fontId="7" fillId="0" borderId="0" xfId="7" applyFont="1" applyAlignment="1">
      <alignment vertical="center"/>
    </xf>
    <xf numFmtId="20" fontId="7" fillId="3" borderId="12" xfId="0" applyNumberFormat="1" applyFont="1" applyFill="1" applyBorder="1" applyAlignment="1"/>
    <xf numFmtId="180" fontId="7" fillId="3" borderId="12" xfId="0" applyNumberFormat="1" applyFont="1" applyFill="1" applyBorder="1" applyAlignment="1"/>
    <xf numFmtId="177" fontId="7" fillId="0" borderId="32" xfId="0" applyNumberFormat="1" applyFont="1" applyBorder="1" applyAlignment="1"/>
    <xf numFmtId="20" fontId="7" fillId="3" borderId="29" xfId="0" applyNumberFormat="1" applyFont="1" applyFill="1" applyBorder="1" applyAlignment="1"/>
    <xf numFmtId="180" fontId="7" fillId="3" borderId="29" xfId="0" applyNumberFormat="1" applyFont="1" applyFill="1" applyBorder="1" applyAlignment="1"/>
    <xf numFmtId="177" fontId="7" fillId="0" borderId="6" xfId="0" applyNumberFormat="1" applyFont="1" applyBorder="1" applyAlignment="1"/>
    <xf numFmtId="20" fontId="7" fillId="3" borderId="21" xfId="0" applyNumberFormat="1" applyFont="1" applyFill="1" applyBorder="1" applyAlignment="1"/>
    <xf numFmtId="181" fontId="7" fillId="3" borderId="21" xfId="0" applyNumberFormat="1" applyFont="1" applyFill="1" applyBorder="1" applyAlignment="1"/>
    <xf numFmtId="179" fontId="7" fillId="0" borderId="12" xfId="0" applyNumberFormat="1" applyFont="1" applyBorder="1" applyAlignment="1">
      <alignment wrapText="1"/>
    </xf>
    <xf numFmtId="179" fontId="7" fillId="3" borderId="12" xfId="0" applyNumberFormat="1" applyFont="1" applyFill="1" applyBorder="1" applyAlignment="1"/>
    <xf numFmtId="179" fontId="7" fillId="0" borderId="29" xfId="0" applyNumberFormat="1" applyFont="1" applyBorder="1" applyAlignment="1">
      <alignment wrapText="1"/>
    </xf>
    <xf numFmtId="179" fontId="7" fillId="3" borderId="29" xfId="0" applyNumberFormat="1" applyFont="1" applyFill="1" applyBorder="1" applyAlignment="1"/>
    <xf numFmtId="179" fontId="7" fillId="3" borderId="21" xfId="0" applyNumberFormat="1" applyFont="1" applyFill="1" applyBorder="1" applyAlignment="1"/>
    <xf numFmtId="3" fontId="7" fillId="0" borderId="0" xfId="0" applyNumberFormat="1" applyFont="1">
      <alignment vertical="center"/>
    </xf>
    <xf numFmtId="0" fontId="13" fillId="0" borderId="0" xfId="0" applyFont="1">
      <alignment vertical="center"/>
    </xf>
    <xf numFmtId="0" fontId="7" fillId="0" borderId="0" xfId="0" applyFont="1" applyAlignment="1">
      <alignment horizontal="left"/>
    </xf>
    <xf numFmtId="0" fontId="7" fillId="0" borderId="0" xfId="0" applyFont="1" applyAlignment="1">
      <alignment horizontal="centerContinuous"/>
    </xf>
    <xf numFmtId="40" fontId="7" fillId="0" borderId="0" xfId="1" applyNumberFormat="1" applyFont="1" applyFill="1" applyBorder="1" applyAlignment="1" applyProtection="1"/>
    <xf numFmtId="178" fontId="7" fillId="0" borderId="7" xfId="0" applyNumberFormat="1" applyFont="1" applyBorder="1" applyAlignment="1"/>
    <xf numFmtId="176" fontId="7" fillId="0" borderId="0" xfId="0" applyNumberFormat="1" applyFont="1" applyAlignment="1"/>
    <xf numFmtId="176" fontId="7" fillId="0" borderId="6" xfId="0" applyNumberFormat="1" applyFont="1" applyBorder="1" applyAlignment="1"/>
    <xf numFmtId="180" fontId="7" fillId="7" borderId="12" xfId="0" applyNumberFormat="1" applyFont="1" applyFill="1" applyBorder="1" applyAlignment="1">
      <alignment horizontal="center"/>
    </xf>
    <xf numFmtId="6" fontId="7" fillId="0" borderId="11" xfId="8" applyFont="1" applyFill="1" applyBorder="1" applyAlignment="1" applyProtection="1"/>
    <xf numFmtId="6" fontId="7" fillId="0" borderId="32" xfId="8" applyFont="1" applyFill="1" applyBorder="1" applyAlignment="1" applyProtection="1"/>
    <xf numFmtId="0" fontId="7" fillId="3" borderId="6" xfId="0" applyFont="1" applyFill="1" applyBorder="1" applyAlignment="1"/>
    <xf numFmtId="6" fontId="7" fillId="3" borderId="6" xfId="0" applyNumberFormat="1" applyFont="1" applyFill="1" applyBorder="1" applyAlignment="1"/>
    <xf numFmtId="0" fontId="7" fillId="7" borderId="14" xfId="0" applyFont="1" applyFill="1" applyBorder="1" applyAlignment="1"/>
    <xf numFmtId="6" fontId="7" fillId="0" borderId="25" xfId="8" applyFont="1" applyFill="1" applyBorder="1" applyAlignment="1" applyProtection="1"/>
    <xf numFmtId="6" fontId="7" fillId="0" borderId="40" xfId="8" applyFont="1" applyFill="1" applyBorder="1" applyAlignment="1" applyProtection="1"/>
    <xf numFmtId="0" fontId="7" fillId="3" borderId="47" xfId="0" applyFont="1" applyFill="1" applyBorder="1" applyAlignment="1"/>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vertical="center" wrapText="1"/>
    </xf>
    <xf numFmtId="0" fontId="8" fillId="0" borderId="0" xfId="0" applyFont="1" applyAlignment="1"/>
    <xf numFmtId="0" fontId="7" fillId="0" borderId="0" xfId="0" applyFont="1" applyAlignment="1">
      <alignment horizontal="left" shrinkToFit="1"/>
    </xf>
    <xf numFmtId="0" fontId="7" fillId="2" borderId="27" xfId="0" applyFont="1" applyFill="1" applyBorder="1" applyAlignment="1">
      <alignment horizontal="center"/>
    </xf>
    <xf numFmtId="0" fontId="7" fillId="2" borderId="34" xfId="0" applyFont="1" applyFill="1" applyBorder="1" applyAlignment="1">
      <alignment horizontal="center"/>
    </xf>
    <xf numFmtId="0" fontId="7" fillId="6" borderId="30" xfId="0" applyFont="1" applyFill="1" applyBorder="1" applyAlignment="1">
      <alignment horizontal="center"/>
    </xf>
    <xf numFmtId="0" fontId="7" fillId="2" borderId="35" xfId="0" applyFont="1" applyFill="1" applyBorder="1" applyAlignment="1">
      <alignment horizontal="center"/>
    </xf>
    <xf numFmtId="0" fontId="7" fillId="2" borderId="28" xfId="0" applyFont="1" applyFill="1" applyBorder="1" applyAlignment="1">
      <alignment horizontal="center"/>
    </xf>
    <xf numFmtId="0" fontId="7" fillId="3" borderId="11" xfId="0" applyFont="1" applyFill="1" applyBorder="1" applyAlignment="1"/>
    <xf numFmtId="20" fontId="7" fillId="3" borderId="11" xfId="0" applyNumberFormat="1" applyFont="1" applyFill="1" applyBorder="1" applyAlignment="1"/>
    <xf numFmtId="0" fontId="7" fillId="3" borderId="32" xfId="0" applyFont="1" applyFill="1" applyBorder="1" applyAlignment="1"/>
    <xf numFmtId="20" fontId="7" fillId="3" borderId="32" xfId="0" applyNumberFormat="1" applyFont="1" applyFill="1" applyBorder="1" applyAlignment="1"/>
    <xf numFmtId="0" fontId="7" fillId="0" borderId="26" xfId="0" applyFont="1" applyBorder="1" applyAlignment="1">
      <alignment horizontal="center" vertical="center"/>
    </xf>
    <xf numFmtId="0" fontId="7" fillId="0" borderId="38" xfId="0" applyFont="1" applyBorder="1" applyAlignment="1">
      <alignment horizontal="center" vertical="center"/>
    </xf>
    <xf numFmtId="20" fontId="7" fillId="3" borderId="6" xfId="0" applyNumberFormat="1" applyFont="1" applyFill="1" applyBorder="1" applyAlignment="1"/>
    <xf numFmtId="0" fontId="7" fillId="0" borderId="7" xfId="0" applyFont="1" applyBorder="1">
      <alignment vertical="center"/>
    </xf>
    <xf numFmtId="1" fontId="7" fillId="0" borderId="0" xfId="0" applyNumberFormat="1" applyFont="1">
      <alignment vertical="center"/>
    </xf>
    <xf numFmtId="0" fontId="7" fillId="0" borderId="0" xfId="0" applyFont="1" applyAlignment="1">
      <alignment horizontal="right" vertical="center"/>
    </xf>
    <xf numFmtId="0" fontId="7" fillId="4" borderId="9" xfId="0" applyFont="1" applyFill="1" applyBorder="1" applyAlignment="1">
      <alignment horizontal="center"/>
    </xf>
    <xf numFmtId="0" fontId="7" fillId="5" borderId="0" xfId="0" applyFont="1" applyFill="1" applyAlignment="1">
      <alignment horizontal="center"/>
    </xf>
    <xf numFmtId="0" fontId="7" fillId="5" borderId="0" xfId="0" applyFont="1" applyFill="1" applyAlignment="1">
      <alignment horizontal="center" wrapText="1"/>
    </xf>
    <xf numFmtId="0" fontId="7" fillId="0" borderId="0" xfId="0" applyFont="1" applyAlignment="1">
      <alignment wrapText="1"/>
    </xf>
    <xf numFmtId="0" fontId="12" fillId="0" borderId="0" xfId="0" applyFont="1">
      <alignment vertical="center"/>
    </xf>
    <xf numFmtId="0" fontId="7" fillId="0" borderId="18" xfId="0" applyFont="1" applyBorder="1" applyAlignment="1">
      <alignment horizontal="center" vertical="center"/>
    </xf>
    <xf numFmtId="0" fontId="7" fillId="0" borderId="20" xfId="0" applyFont="1" applyBorder="1" applyAlignment="1">
      <alignment horizontal="center" vertical="center"/>
    </xf>
    <xf numFmtId="0" fontId="7" fillId="0" borderId="27" xfId="0" applyFont="1" applyBorder="1" applyAlignment="1">
      <alignment horizontal="left"/>
    </xf>
    <xf numFmtId="0" fontId="7" fillId="0" borderId="7" xfId="0" applyFont="1" applyBorder="1" applyAlignment="1">
      <alignment horizontal="left" shrinkToFit="1"/>
    </xf>
    <xf numFmtId="0" fontId="7" fillId="0" borderId="7" xfId="0" applyFont="1" applyBorder="1" applyAlignment="1">
      <alignment horizontal="left"/>
    </xf>
    <xf numFmtId="0" fontId="7" fillId="0" borderId="30" xfId="0" applyFont="1" applyBorder="1" applyAlignment="1">
      <alignment horizontal="left"/>
    </xf>
    <xf numFmtId="0" fontId="7" fillId="0" borderId="18" xfId="0" applyFont="1" applyBorder="1" applyAlignment="1">
      <alignment horizontal="left"/>
    </xf>
    <xf numFmtId="0" fontId="7" fillId="0" borderId="6" xfId="0" applyFont="1" applyBorder="1" applyAlignment="1">
      <alignment horizontal="left" shrinkToFit="1"/>
    </xf>
    <xf numFmtId="0" fontId="7" fillId="0" borderId="6" xfId="0" applyFont="1" applyBorder="1" applyAlignment="1">
      <alignment horizontal="left"/>
    </xf>
    <xf numFmtId="40" fontId="7" fillId="0" borderId="0" xfId="1" applyNumberFormat="1" applyFont="1" applyFill="1" applyAlignment="1" applyProtection="1"/>
    <xf numFmtId="0" fontId="7" fillId="5" borderId="0" xfId="0" applyFont="1" applyFill="1" applyAlignment="1"/>
    <xf numFmtId="0" fontId="7" fillId="5" borderId="25" xfId="0" applyFont="1" applyFill="1" applyBorder="1" applyAlignment="1">
      <alignment horizontal="center"/>
    </xf>
    <xf numFmtId="6" fontId="7" fillId="0" borderId="12" xfId="8" applyFont="1" applyFill="1" applyBorder="1" applyAlignment="1" applyProtection="1"/>
    <xf numFmtId="6" fontId="7" fillId="0" borderId="29" xfId="8" applyFont="1" applyFill="1" applyBorder="1" applyAlignment="1" applyProtection="1"/>
    <xf numFmtId="0" fontId="7" fillId="5" borderId="12" xfId="0" applyFont="1" applyFill="1" applyBorder="1" applyAlignment="1">
      <alignment horizontal="center"/>
    </xf>
    <xf numFmtId="0" fontId="7" fillId="0" borderId="14" xfId="0" applyFont="1" applyBorder="1" applyAlignment="1">
      <alignment horizontal="center"/>
    </xf>
    <xf numFmtId="0" fontId="7" fillId="0" borderId="33" xfId="0" applyFont="1" applyBorder="1" applyAlignment="1">
      <alignment horizontal="center"/>
    </xf>
    <xf numFmtId="0" fontId="7" fillId="0" borderId="34" xfId="0" applyFont="1" applyBorder="1" applyAlignment="1">
      <alignment horizontal="left"/>
    </xf>
    <xf numFmtId="0" fontId="7" fillId="0" borderId="35" xfId="0" applyFont="1" applyBorder="1" applyAlignment="1">
      <alignment horizontal="left"/>
    </xf>
    <xf numFmtId="0" fontId="7" fillId="0" borderId="20" xfId="0" applyFont="1" applyBorder="1" applyAlignment="1">
      <alignment horizontal="left"/>
    </xf>
    <xf numFmtId="0" fontId="7" fillId="4" borderId="17" xfId="0" applyFont="1" applyFill="1" applyBorder="1" applyAlignment="1">
      <alignment horizontal="center"/>
    </xf>
    <xf numFmtId="0" fontId="7" fillId="4" borderId="0" xfId="0" applyFont="1" applyFill="1" applyAlignment="1">
      <alignment horizontal="center"/>
    </xf>
    <xf numFmtId="0" fontId="7" fillId="4" borderId="8" xfId="0" applyFont="1" applyFill="1" applyBorder="1" applyAlignment="1">
      <alignment horizontal="center"/>
    </xf>
    <xf numFmtId="0" fontId="7" fillId="5" borderId="9" xfId="0" applyFont="1" applyFill="1" applyBorder="1" applyAlignment="1">
      <alignment horizontal="center"/>
    </xf>
    <xf numFmtId="0" fontId="7" fillId="5" borderId="9" xfId="0" applyFont="1" applyFill="1" applyBorder="1" applyAlignment="1">
      <alignment horizontal="center" wrapText="1"/>
    </xf>
    <xf numFmtId="177" fontId="7" fillId="7" borderId="11" xfId="0" applyNumberFormat="1" applyFont="1" applyFill="1" applyBorder="1" applyAlignment="1"/>
    <xf numFmtId="177" fontId="7" fillId="7" borderId="12" xfId="0" applyNumberFormat="1" applyFont="1" applyFill="1" applyBorder="1" applyAlignment="1"/>
    <xf numFmtId="20" fontId="7" fillId="7" borderId="11" xfId="0" applyNumberFormat="1" applyFont="1" applyFill="1" applyBorder="1" applyAlignment="1"/>
    <xf numFmtId="179" fontId="7" fillId="7" borderId="12" xfId="0" applyNumberFormat="1" applyFont="1" applyFill="1" applyBorder="1" applyAlignment="1"/>
    <xf numFmtId="177" fontId="7" fillId="7" borderId="15" xfId="0" applyNumberFormat="1" applyFont="1" applyFill="1" applyBorder="1" applyAlignment="1"/>
    <xf numFmtId="180" fontId="7" fillId="7" borderId="25" xfId="0" applyNumberFormat="1" applyFont="1" applyFill="1" applyBorder="1" applyAlignment="1">
      <alignment horizontal="center"/>
    </xf>
    <xf numFmtId="177" fontId="7" fillId="7" borderId="32" xfId="0" applyNumberFormat="1" applyFont="1" applyFill="1" applyBorder="1" applyAlignment="1"/>
    <xf numFmtId="177" fontId="7" fillId="7" borderId="29" xfId="0" applyNumberFormat="1" applyFont="1" applyFill="1" applyBorder="1" applyAlignment="1"/>
    <xf numFmtId="180" fontId="7" fillId="7" borderId="40" xfId="0" applyNumberFormat="1" applyFont="1" applyFill="1" applyBorder="1" applyAlignment="1">
      <alignment horizontal="center"/>
    </xf>
    <xf numFmtId="179" fontId="7" fillId="7" borderId="29" xfId="0" applyNumberFormat="1" applyFont="1" applyFill="1" applyBorder="1" applyAlignment="1"/>
    <xf numFmtId="20" fontId="7" fillId="3" borderId="18" xfId="0" applyNumberFormat="1" applyFont="1" applyFill="1" applyBorder="1" applyAlignment="1"/>
    <xf numFmtId="0" fontId="7" fillId="3" borderId="49" xfId="0" applyFont="1" applyFill="1" applyBorder="1" applyAlignment="1"/>
    <xf numFmtId="20" fontId="7" fillId="3" borderId="21" xfId="0" applyNumberFormat="1" applyFont="1" applyFill="1" applyBorder="1" applyAlignment="1">
      <alignment vertical="top" wrapText="1"/>
    </xf>
    <xf numFmtId="0" fontId="7" fillId="0" borderId="0" xfId="0" applyFont="1" applyAlignment="1">
      <alignment vertical="top" wrapText="1"/>
    </xf>
    <xf numFmtId="176" fontId="7" fillId="7" borderId="0" xfId="0" applyNumberFormat="1" applyFont="1" applyFill="1" applyAlignment="1"/>
    <xf numFmtId="0" fontId="7" fillId="0" borderId="6" xfId="0" applyFont="1" applyBorder="1">
      <alignment vertical="center"/>
    </xf>
    <xf numFmtId="0" fontId="7" fillId="7" borderId="14" xfId="0" applyFont="1" applyFill="1" applyBorder="1" applyAlignment="1">
      <alignment horizontal="center"/>
    </xf>
    <xf numFmtId="180" fontId="7" fillId="7" borderId="12" xfId="0" applyNumberFormat="1" applyFont="1" applyFill="1" applyBorder="1" applyAlignment="1"/>
    <xf numFmtId="0" fontId="7" fillId="7" borderId="25" xfId="0" applyFont="1" applyFill="1" applyBorder="1" applyAlignment="1"/>
    <xf numFmtId="6" fontId="7" fillId="7" borderId="25" xfId="8" applyFont="1" applyFill="1" applyBorder="1" applyAlignment="1" applyProtection="1"/>
    <xf numFmtId="6" fontId="7" fillId="7" borderId="11" xfId="8" applyFont="1" applyFill="1" applyBorder="1" applyAlignment="1" applyProtection="1"/>
    <xf numFmtId="180" fontId="7" fillId="7" borderId="29" xfId="0" applyNumberFormat="1" applyFont="1" applyFill="1" applyBorder="1" applyAlignment="1"/>
    <xf numFmtId="0" fontId="7" fillId="7" borderId="40" xfId="0" applyFont="1" applyFill="1" applyBorder="1" applyAlignment="1"/>
    <xf numFmtId="6" fontId="7" fillId="7" borderId="40" xfId="8" applyFont="1" applyFill="1" applyBorder="1" applyAlignment="1" applyProtection="1"/>
    <xf numFmtId="6" fontId="7" fillId="7" borderId="32" xfId="8" applyFont="1" applyFill="1" applyBorder="1" applyAlignment="1" applyProtection="1"/>
    <xf numFmtId="183" fontId="7" fillId="0" borderId="0" xfId="0" applyNumberFormat="1" applyFont="1">
      <alignment vertical="center"/>
    </xf>
    <xf numFmtId="182" fontId="7" fillId="0" borderId="0" xfId="0" applyNumberFormat="1" applyFont="1">
      <alignment vertical="center"/>
    </xf>
    <xf numFmtId="0" fontId="17" fillId="0" borderId="0" xfId="9" applyFont="1">
      <alignment vertical="center"/>
    </xf>
    <xf numFmtId="0" fontId="19" fillId="9" borderId="2" xfId="9" applyFont="1" applyFill="1" applyBorder="1" applyAlignment="1">
      <alignment horizontal="center" vertical="center"/>
    </xf>
    <xf numFmtId="0" fontId="19" fillId="9" borderId="2" xfId="9" applyFont="1" applyFill="1" applyBorder="1" applyAlignment="1">
      <alignment horizontal="center" vertical="center" wrapText="1"/>
    </xf>
    <xf numFmtId="0" fontId="19" fillId="9" borderId="3" xfId="9" applyFont="1" applyFill="1" applyBorder="1" applyAlignment="1">
      <alignment horizontal="center" vertical="center"/>
    </xf>
    <xf numFmtId="0" fontId="17" fillId="0" borderId="2" xfId="9" applyFont="1" applyBorder="1" applyAlignment="1">
      <alignment horizontal="center" vertical="center"/>
    </xf>
    <xf numFmtId="0" fontId="20" fillId="0" borderId="2" xfId="9" applyFont="1" applyBorder="1" applyAlignment="1">
      <alignment horizontal="center" vertical="center"/>
    </xf>
    <xf numFmtId="0" fontId="20" fillId="10" borderId="3" xfId="9" applyFont="1" applyFill="1" applyBorder="1" applyAlignment="1">
      <alignment horizontal="center" vertical="center"/>
    </xf>
    <xf numFmtId="0" fontId="20" fillId="10" borderId="24" xfId="9" applyFont="1" applyFill="1" applyBorder="1" applyAlignment="1">
      <alignment horizontal="center" vertical="center"/>
    </xf>
    <xf numFmtId="184" fontId="20" fillId="0" borderId="2" xfId="9" applyNumberFormat="1" applyFont="1" applyBorder="1" applyAlignment="1">
      <alignment horizontal="center" vertical="center"/>
    </xf>
    <xf numFmtId="179" fontId="17" fillId="11" borderId="2" xfId="9" applyNumberFormat="1" applyFont="1" applyFill="1" applyBorder="1" applyAlignment="1">
      <alignment horizontal="right" vertical="center"/>
    </xf>
    <xf numFmtId="0" fontId="20" fillId="0" borderId="24" xfId="9" applyFont="1" applyBorder="1" applyAlignment="1">
      <alignment horizontal="center" vertical="center"/>
    </xf>
    <xf numFmtId="0" fontId="20" fillId="10" borderId="24" xfId="9" applyFont="1" applyFill="1" applyBorder="1" applyAlignment="1">
      <alignment horizontal="center" vertical="center" wrapText="1"/>
    </xf>
    <xf numFmtId="0" fontId="17" fillId="0" borderId="10" xfId="9" applyFont="1" applyBorder="1" applyAlignment="1">
      <alignment horizontal="center" vertical="center"/>
    </xf>
    <xf numFmtId="0" fontId="21" fillId="0" borderId="54" xfId="9" applyFont="1" applyBorder="1">
      <alignment vertical="center"/>
    </xf>
    <xf numFmtId="0" fontId="21" fillId="0" borderId="55" xfId="9" applyFont="1" applyBorder="1">
      <alignment vertical="center"/>
    </xf>
    <xf numFmtId="184" fontId="21" fillId="0" borderId="56" xfId="9" applyNumberFormat="1" applyFont="1" applyBorder="1" applyAlignment="1">
      <alignment horizontal="center" vertical="center"/>
    </xf>
    <xf numFmtId="179" fontId="21" fillId="0" borderId="56" xfId="10" applyNumberFormat="1" applyFont="1" applyBorder="1" applyAlignment="1">
      <alignment vertical="center"/>
    </xf>
    <xf numFmtId="179" fontId="17" fillId="0" borderId="0" xfId="9" applyNumberFormat="1" applyFont="1">
      <alignment vertical="center"/>
    </xf>
    <xf numFmtId="0" fontId="17" fillId="0" borderId="0" xfId="9" applyFont="1" applyAlignment="1">
      <alignment horizontal="right" vertical="center"/>
    </xf>
    <xf numFmtId="0" fontId="17" fillId="12" borderId="0" xfId="9" applyFont="1" applyFill="1">
      <alignment vertical="center"/>
    </xf>
    <xf numFmtId="184" fontId="20" fillId="0" borderId="2" xfId="9" applyNumberFormat="1" applyFont="1" applyBorder="1" applyAlignment="1">
      <alignment horizontal="center" vertical="center" wrapText="1"/>
    </xf>
    <xf numFmtId="179" fontId="20" fillId="0" borderId="2" xfId="9" applyNumberFormat="1" applyFont="1" applyBorder="1" applyAlignment="1">
      <alignment horizontal="center" vertical="center"/>
    </xf>
    <xf numFmtId="179" fontId="21" fillId="0" borderId="56" xfId="9" applyNumberFormat="1" applyFont="1" applyBorder="1" applyAlignment="1">
      <alignment horizontal="center" vertical="center"/>
    </xf>
    <xf numFmtId="0" fontId="17" fillId="0" borderId="0" xfId="9" applyFont="1" applyAlignment="1">
      <alignment horizontal="center" vertical="center"/>
    </xf>
    <xf numFmtId="0" fontId="21" fillId="0" borderId="0" xfId="9" applyFont="1">
      <alignment vertical="center"/>
    </xf>
    <xf numFmtId="184" fontId="21" fillId="0" borderId="0" xfId="9" applyNumberFormat="1" applyFont="1" applyAlignment="1">
      <alignment horizontal="center" vertical="center"/>
    </xf>
    <xf numFmtId="179" fontId="21" fillId="0" borderId="0" xfId="9" applyNumberFormat="1" applyFont="1" applyAlignment="1">
      <alignment horizontal="center" vertical="center"/>
    </xf>
    <xf numFmtId="179" fontId="21" fillId="0" borderId="0" xfId="10" applyNumberFormat="1" applyFont="1" applyBorder="1" applyAlignment="1">
      <alignment vertical="center"/>
    </xf>
    <xf numFmtId="0" fontId="0" fillId="0" borderId="0" xfId="0" applyAlignment="1">
      <alignment horizontal="center" vertical="center"/>
    </xf>
    <xf numFmtId="185" fontId="17" fillId="0" borderId="0" xfId="9" applyNumberFormat="1" applyFont="1">
      <alignment vertical="center"/>
    </xf>
    <xf numFmtId="0" fontId="22" fillId="0" borderId="0" xfId="9" applyFont="1" applyAlignment="1">
      <alignment horizontal="center" vertical="center"/>
    </xf>
    <xf numFmtId="0" fontId="22" fillId="0" borderId="0" xfId="9" applyFont="1" applyAlignment="1">
      <alignment horizontal="center" vertical="center" wrapText="1"/>
    </xf>
    <xf numFmtId="185" fontId="17" fillId="0" borderId="57" xfId="9" applyNumberFormat="1" applyFont="1" applyBorder="1">
      <alignment vertical="center"/>
    </xf>
    <xf numFmtId="179" fontId="17" fillId="0" borderId="58" xfId="9" applyNumberFormat="1" applyFont="1" applyBorder="1">
      <alignment vertical="center"/>
    </xf>
    <xf numFmtId="179" fontId="17" fillId="12" borderId="58" xfId="9" applyNumberFormat="1" applyFont="1" applyFill="1" applyBorder="1">
      <alignment vertical="center"/>
    </xf>
    <xf numFmtId="49" fontId="17" fillId="12" borderId="58" xfId="9" applyNumberFormat="1" applyFont="1" applyFill="1" applyBorder="1" applyAlignment="1">
      <alignment horizontal="right" vertical="center"/>
    </xf>
    <xf numFmtId="179" fontId="19" fillId="13" borderId="58" xfId="9" applyNumberFormat="1" applyFont="1" applyFill="1" applyBorder="1">
      <alignment vertical="center"/>
    </xf>
    <xf numFmtId="49" fontId="17" fillId="0" borderId="0" xfId="9" applyNumberFormat="1" applyFont="1" applyAlignment="1">
      <alignment horizontal="right" vertical="center"/>
    </xf>
    <xf numFmtId="0" fontId="17" fillId="0" borderId="57" xfId="9" applyFont="1" applyBorder="1" applyAlignment="1">
      <alignment horizontal="right" vertical="center"/>
    </xf>
    <xf numFmtId="0" fontId="17" fillId="0" borderId="58" xfId="9" applyFont="1" applyBorder="1" applyAlignment="1">
      <alignment horizontal="right" vertical="center"/>
    </xf>
    <xf numFmtId="0" fontId="19" fillId="0" borderId="58" xfId="9" applyFont="1" applyBorder="1" applyAlignment="1">
      <alignment horizontal="right" vertical="center"/>
    </xf>
    <xf numFmtId="179" fontId="17" fillId="13" borderId="58" xfId="9" applyNumberFormat="1" applyFont="1" applyFill="1" applyBorder="1">
      <alignment vertical="center"/>
    </xf>
    <xf numFmtId="0" fontId="15" fillId="0" borderId="0" xfId="9" applyFont="1" applyAlignment="1">
      <alignment horizontal="center" vertical="center"/>
    </xf>
    <xf numFmtId="0" fontId="18" fillId="8" borderId="16" xfId="9" applyFont="1" applyFill="1" applyBorder="1" applyAlignment="1">
      <alignment horizontal="left" vertical="center"/>
    </xf>
    <xf numFmtId="0" fontId="18" fillId="8" borderId="0" xfId="9" applyFont="1" applyFill="1" applyAlignment="1">
      <alignment horizontal="left" vertical="center"/>
    </xf>
    <xf numFmtId="0" fontId="17" fillId="8" borderId="9" xfId="9" applyFont="1" applyFill="1" applyBorder="1" applyAlignment="1">
      <alignment horizontal="center" vertical="center"/>
    </xf>
    <xf numFmtId="0" fontId="17" fillId="8" borderId="2" xfId="9" applyFont="1" applyFill="1" applyBorder="1" applyAlignment="1">
      <alignment horizontal="center" vertical="center"/>
    </xf>
    <xf numFmtId="0" fontId="17" fillId="12" borderId="0" xfId="9" applyFont="1" applyFill="1" applyAlignment="1">
      <alignment horizontal="left" vertical="center"/>
    </xf>
    <xf numFmtId="0" fontId="8" fillId="7" borderId="5" xfId="0" applyFont="1" applyFill="1" applyBorder="1" applyAlignment="1">
      <alignment horizontal="center"/>
    </xf>
    <xf numFmtId="0" fontId="7" fillId="0" borderId="0" xfId="0" applyFont="1" applyAlignment="1">
      <alignment horizontal="center" vertical="center"/>
    </xf>
    <xf numFmtId="0" fontId="11" fillId="0" borderId="0" xfId="0" applyFont="1" applyAlignment="1">
      <alignment horizontal="center" vertical="center" wrapText="1"/>
    </xf>
    <xf numFmtId="0" fontId="7" fillId="0" borderId="5" xfId="0" applyFont="1" applyBorder="1" applyAlignment="1">
      <alignment horizontal="left" shrinkToFit="1"/>
    </xf>
    <xf numFmtId="0" fontId="7" fillId="7" borderId="5" xfId="0" applyFont="1" applyFill="1" applyBorder="1" applyAlignment="1">
      <alignment horizontal="left" vertical="center"/>
    </xf>
    <xf numFmtId="0" fontId="7" fillId="7" borderId="5" xfId="0" applyFont="1" applyFill="1" applyBorder="1" applyAlignment="1">
      <alignment horizontal="left" shrinkToFit="1"/>
    </xf>
    <xf numFmtId="0" fontId="7" fillId="7" borderId="4" xfId="0" applyFont="1" applyFill="1" applyBorder="1" applyAlignment="1">
      <alignment horizontal="left" vertical="center"/>
    </xf>
    <xf numFmtId="0" fontId="7" fillId="2" borderId="22" xfId="0" applyFont="1" applyFill="1" applyBorder="1" applyAlignment="1">
      <alignment horizontal="center"/>
    </xf>
    <xf numFmtId="0" fontId="7" fillId="2" borderId="19" xfId="0" applyFont="1" applyFill="1" applyBorder="1" applyAlignment="1">
      <alignment horizontal="center"/>
    </xf>
    <xf numFmtId="0" fontId="7" fillId="2" borderId="39" xfId="0" applyFont="1" applyFill="1" applyBorder="1" applyAlignment="1">
      <alignment horizontal="center"/>
    </xf>
    <xf numFmtId="0" fontId="7" fillId="4" borderId="28" xfId="0" applyFont="1" applyFill="1" applyBorder="1" applyAlignment="1">
      <alignment horizontal="center"/>
    </xf>
    <xf numFmtId="0" fontId="7" fillId="4" borderId="5" xfId="0" applyFont="1" applyFill="1" applyBorder="1" applyAlignment="1">
      <alignment horizontal="center"/>
    </xf>
    <xf numFmtId="0" fontId="7" fillId="4" borderId="17" xfId="0" applyFont="1" applyFill="1" applyBorder="1" applyAlignment="1">
      <alignment horizontal="center"/>
    </xf>
    <xf numFmtId="0" fontId="7" fillId="4" borderId="42" xfId="0" applyFont="1" applyFill="1" applyBorder="1" applyAlignment="1">
      <alignment horizontal="center"/>
    </xf>
    <xf numFmtId="0" fontId="7" fillId="4" borderId="23" xfId="0" applyFont="1" applyFill="1" applyBorder="1" applyAlignment="1">
      <alignment horizontal="center"/>
    </xf>
    <xf numFmtId="0" fontId="7" fillId="4" borderId="46" xfId="0" applyFont="1" applyFill="1" applyBorder="1" applyAlignment="1">
      <alignment horizontal="center"/>
    </xf>
    <xf numFmtId="0" fontId="7" fillId="5" borderId="50" xfId="0" applyFont="1" applyFill="1" applyBorder="1" applyAlignment="1">
      <alignment horizontal="center"/>
    </xf>
    <xf numFmtId="0" fontId="7" fillId="5" borderId="37" xfId="0" applyFont="1" applyFill="1" applyBorder="1" applyAlignment="1">
      <alignment horizontal="center"/>
    </xf>
    <xf numFmtId="0" fontId="7" fillId="5" borderId="9" xfId="0" applyFont="1" applyFill="1" applyBorder="1" applyAlignment="1">
      <alignment horizontal="center"/>
    </xf>
    <xf numFmtId="0" fontId="7" fillId="4" borderId="9" xfId="0" applyFont="1" applyFill="1" applyBorder="1" applyAlignment="1">
      <alignment horizontal="center"/>
    </xf>
    <xf numFmtId="0" fontId="7" fillId="4" borderId="1" xfId="0" applyFont="1" applyFill="1" applyBorder="1" applyAlignment="1">
      <alignment horizontal="center"/>
    </xf>
    <xf numFmtId="0" fontId="7" fillId="4" borderId="2" xfId="0" applyFont="1" applyFill="1" applyBorder="1" applyAlignment="1">
      <alignment horizontal="center"/>
    </xf>
    <xf numFmtId="0" fontId="7" fillId="4" borderId="36" xfId="0" applyFont="1" applyFill="1" applyBorder="1" applyAlignment="1">
      <alignment horizontal="center"/>
    </xf>
    <xf numFmtId="0" fontId="7" fillId="4" borderId="43" xfId="0" applyFont="1" applyFill="1" applyBorder="1" applyAlignment="1">
      <alignment horizontal="center"/>
    </xf>
    <xf numFmtId="0" fontId="7" fillId="4" borderId="11" xfId="0" applyFont="1" applyFill="1" applyBorder="1" applyAlignment="1">
      <alignment horizontal="center"/>
    </xf>
    <xf numFmtId="0" fontId="7" fillId="0" borderId="4" xfId="0" applyFont="1" applyBorder="1" applyAlignment="1">
      <alignment horizontal="left"/>
    </xf>
    <xf numFmtId="0" fontId="11" fillId="7" borderId="2" xfId="0" applyFont="1" applyFill="1" applyBorder="1" applyAlignment="1">
      <alignment wrapText="1"/>
    </xf>
    <xf numFmtId="0" fontId="11" fillId="7" borderId="36" xfId="0" applyFont="1" applyFill="1" applyBorder="1" applyAlignment="1">
      <alignment wrapText="1"/>
    </xf>
    <xf numFmtId="0" fontId="7" fillId="4" borderId="12" xfId="0" applyFont="1" applyFill="1" applyBorder="1" applyAlignment="1">
      <alignment horizontal="center"/>
    </xf>
    <xf numFmtId="0" fontId="7" fillId="4" borderId="24" xfId="0" applyFont="1" applyFill="1" applyBorder="1" applyAlignment="1">
      <alignment horizontal="center"/>
    </xf>
    <xf numFmtId="0" fontId="7" fillId="4" borderId="10" xfId="0"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7" fillId="4" borderId="15" xfId="0" applyFont="1" applyFill="1" applyBorder="1" applyAlignment="1">
      <alignment horizontal="center"/>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15" xfId="0" applyFont="1" applyFill="1" applyBorder="1" applyAlignment="1">
      <alignment horizontal="center" wrapText="1"/>
    </xf>
    <xf numFmtId="56" fontId="7" fillId="0" borderId="0" xfId="0" applyNumberFormat="1" applyFont="1">
      <alignment vertical="center"/>
    </xf>
    <xf numFmtId="0" fontId="11" fillId="7" borderId="40" xfId="0" applyFont="1" applyFill="1" applyBorder="1" applyAlignment="1">
      <alignment wrapText="1"/>
    </xf>
    <xf numFmtId="0" fontId="11" fillId="7" borderId="41" xfId="0" applyFont="1" applyFill="1" applyBorder="1" applyAlignment="1">
      <alignment wrapText="1"/>
    </xf>
    <xf numFmtId="0" fontId="7" fillId="0" borderId="47" xfId="0" applyFont="1" applyBorder="1" applyAlignment="1">
      <alignment wrapText="1"/>
    </xf>
    <xf numFmtId="0" fontId="7" fillId="0" borderId="48" xfId="0" applyFont="1" applyBorder="1" applyAlignment="1">
      <alignment wrapText="1"/>
    </xf>
    <xf numFmtId="0" fontId="7" fillId="6" borderId="22"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9" xfId="0" applyFont="1" applyFill="1" applyBorder="1" applyAlignment="1">
      <alignment horizontal="center" vertical="center"/>
    </xf>
    <xf numFmtId="0" fontId="7" fillId="7" borderId="27" xfId="0" applyFont="1" applyFill="1" applyBorder="1" applyAlignment="1">
      <alignment horizontal="left" vertical="center" wrapText="1"/>
    </xf>
    <xf numFmtId="0" fontId="7" fillId="7" borderId="7" xfId="0" applyFont="1" applyFill="1" applyBorder="1" applyAlignment="1">
      <alignment horizontal="left" vertical="center" wrapText="1"/>
    </xf>
    <xf numFmtId="0" fontId="7" fillId="7" borderId="34" xfId="0" applyFont="1" applyFill="1" applyBorder="1" applyAlignment="1">
      <alignment horizontal="left" vertical="center" wrapText="1"/>
    </xf>
    <xf numFmtId="0" fontId="7" fillId="7" borderId="30" xfId="0" applyFont="1" applyFill="1" applyBorder="1" applyAlignment="1">
      <alignment horizontal="left" vertical="center" wrapText="1"/>
    </xf>
    <xf numFmtId="0" fontId="7" fillId="7" borderId="0" xfId="0" applyFont="1" applyFill="1" applyAlignment="1">
      <alignment horizontal="left" vertical="center" wrapText="1"/>
    </xf>
    <xf numFmtId="0" fontId="7" fillId="7" borderId="35" xfId="0" applyFont="1" applyFill="1" applyBorder="1" applyAlignment="1">
      <alignment horizontal="left" vertical="center" wrapText="1"/>
    </xf>
    <xf numFmtId="0" fontId="7" fillId="7" borderId="18" xfId="0" applyFont="1" applyFill="1" applyBorder="1" applyAlignment="1">
      <alignment horizontal="left" vertical="center" wrapText="1"/>
    </xf>
    <xf numFmtId="0" fontId="7" fillId="7" borderId="6" xfId="0" applyFont="1" applyFill="1" applyBorder="1" applyAlignment="1">
      <alignment horizontal="left" vertical="center" wrapText="1"/>
    </xf>
    <xf numFmtId="0" fontId="7" fillId="7" borderId="20" xfId="0" applyFont="1" applyFill="1" applyBorder="1" applyAlignment="1">
      <alignment horizontal="left" vertical="center" wrapText="1"/>
    </xf>
    <xf numFmtId="0" fontId="7" fillId="0" borderId="4" xfId="0" applyFont="1" applyBorder="1" applyAlignment="1">
      <alignment vertical="center" shrinkToFit="1"/>
    </xf>
    <xf numFmtId="0" fontId="14" fillId="7" borderId="2" xfId="0" applyFont="1" applyFill="1" applyBorder="1" applyAlignment="1">
      <alignment wrapText="1"/>
    </xf>
    <xf numFmtId="0" fontId="14" fillId="7" borderId="36" xfId="0" applyFont="1" applyFill="1" applyBorder="1" applyAlignment="1">
      <alignment wrapText="1"/>
    </xf>
    <xf numFmtId="0" fontId="7" fillId="2" borderId="30" xfId="0" applyFont="1" applyFill="1" applyBorder="1" applyAlignment="1">
      <alignment horizontal="center" textRotation="255"/>
    </xf>
    <xf numFmtId="0" fontId="7" fillId="2" borderId="28" xfId="0" applyFont="1" applyFill="1" applyBorder="1" applyAlignment="1">
      <alignment horizontal="center" textRotation="255"/>
    </xf>
    <xf numFmtId="0" fontId="7" fillId="2" borderId="35" xfId="0" applyFont="1" applyFill="1" applyBorder="1" applyAlignment="1">
      <alignment horizontal="center" textRotation="255"/>
    </xf>
    <xf numFmtId="0" fontId="7" fillId="2" borderId="53" xfId="0" applyFont="1" applyFill="1" applyBorder="1" applyAlignment="1">
      <alignment horizontal="center" textRotation="255"/>
    </xf>
    <xf numFmtId="0" fontId="7" fillId="4" borderId="51" xfId="0" applyFont="1" applyFill="1" applyBorder="1" applyAlignment="1">
      <alignment horizontal="center" wrapText="1"/>
    </xf>
    <xf numFmtId="0" fontId="7" fillId="4" borderId="52" xfId="0" applyFont="1" applyFill="1" applyBorder="1" applyAlignment="1">
      <alignment horizontal="center" wrapText="1"/>
    </xf>
    <xf numFmtId="0" fontId="7" fillId="4" borderId="16" xfId="0" applyFont="1" applyFill="1" applyBorder="1" applyAlignment="1">
      <alignment horizontal="center"/>
    </xf>
    <xf numFmtId="0" fontId="7" fillId="4" borderId="35" xfId="0" applyFont="1" applyFill="1" applyBorder="1" applyAlignment="1">
      <alignment horizontal="center"/>
    </xf>
    <xf numFmtId="0" fontId="7" fillId="4" borderId="53" xfId="0" applyFont="1" applyFill="1" applyBorder="1" applyAlignment="1">
      <alignment horizontal="center"/>
    </xf>
    <xf numFmtId="0" fontId="14" fillId="7" borderId="40" xfId="0" applyFont="1" applyFill="1" applyBorder="1" applyAlignment="1">
      <alignment wrapText="1"/>
    </xf>
    <xf numFmtId="0" fontId="14" fillId="7" borderId="41" xfId="0" applyFont="1" applyFill="1" applyBorder="1" applyAlignment="1">
      <alignment wrapText="1"/>
    </xf>
    <xf numFmtId="0" fontId="7" fillId="6" borderId="44" xfId="0" applyFont="1" applyFill="1" applyBorder="1" applyAlignment="1">
      <alignment horizontal="center"/>
    </xf>
    <xf numFmtId="0" fontId="7" fillId="6" borderId="23" xfId="0" applyFont="1" applyFill="1" applyBorder="1" applyAlignment="1">
      <alignment horizontal="center"/>
    </xf>
    <xf numFmtId="0" fontId="7" fillId="6" borderId="45" xfId="0" applyFont="1" applyFill="1" applyBorder="1" applyAlignment="1">
      <alignment horizontal="center"/>
    </xf>
    <xf numFmtId="0" fontId="7" fillId="7" borderId="30" xfId="0" applyFont="1" applyFill="1" applyBorder="1" applyAlignment="1">
      <alignment horizontal="left" vertical="top" wrapText="1"/>
    </xf>
    <xf numFmtId="0" fontId="7" fillId="7" borderId="0" xfId="0" applyFont="1" applyFill="1" applyAlignment="1">
      <alignment horizontal="left" vertical="top" wrapText="1"/>
    </xf>
    <xf numFmtId="0" fontId="7" fillId="7" borderId="35" xfId="0" applyFont="1" applyFill="1" applyBorder="1" applyAlignment="1">
      <alignment horizontal="left" vertical="top" wrapText="1"/>
    </xf>
    <xf numFmtId="0" fontId="7" fillId="7" borderId="18" xfId="0" applyFont="1" applyFill="1" applyBorder="1" applyAlignment="1">
      <alignment horizontal="left" vertical="top" wrapText="1"/>
    </xf>
    <xf numFmtId="0" fontId="7" fillId="7" borderId="6" xfId="0" applyFont="1" applyFill="1" applyBorder="1" applyAlignment="1">
      <alignment horizontal="left" vertical="top" wrapText="1"/>
    </xf>
    <xf numFmtId="0" fontId="7" fillId="7" borderId="20" xfId="0" applyFont="1" applyFill="1" applyBorder="1" applyAlignment="1">
      <alignment horizontal="left" vertical="top" wrapText="1"/>
    </xf>
  </cellXfs>
  <cellStyles count="11">
    <cellStyle name="桁区切り 2" xfId="1" xr:uid="{00000000-0005-0000-0000-000000000000}"/>
    <cellStyle name="桁区切り 2 2" xfId="2" xr:uid="{00000000-0005-0000-0000-000001000000}"/>
    <cellStyle name="桁区切り 3" xfId="10" xr:uid="{9D34D1A2-F057-4C85-B204-C549921045D2}"/>
    <cellStyle name="通貨" xfId="8" builtinId="7"/>
    <cellStyle name="通貨 2" xfId="3" xr:uid="{00000000-0005-0000-0000-000003000000}"/>
    <cellStyle name="標準" xfId="0" builtinId="0"/>
    <cellStyle name="標準 2" xfId="4" xr:uid="{00000000-0005-0000-0000-000005000000}"/>
    <cellStyle name="標準 3" xfId="5" xr:uid="{00000000-0005-0000-0000-000006000000}"/>
    <cellStyle name="標準 4" xfId="6" xr:uid="{00000000-0005-0000-0000-000007000000}"/>
    <cellStyle name="標準 5" xfId="7" xr:uid="{00000000-0005-0000-0000-000008000000}"/>
    <cellStyle name="標準 6" xfId="9" xr:uid="{3C90617E-63BE-49B8-ABA6-02016484472E}"/>
  </cellStyles>
  <dxfs count="14">
    <dxf>
      <fill>
        <patternFill patternType="none">
          <bgColor auto="1"/>
        </patternFill>
      </fill>
    </dxf>
    <dxf>
      <fill>
        <patternFill patternType="none">
          <bgColor auto="1"/>
        </patternFill>
      </fill>
    </dxf>
    <dxf>
      <fill>
        <patternFill>
          <bgColor theme="0" tint="-0.34998626667073579"/>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34998626667073579"/>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defaultPivotStyle="PivotStyleLight16"/>
  <colors>
    <mruColors>
      <color rgb="FFFFFFCC"/>
      <color rgb="FFDBEEF4"/>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13</xdr:col>
      <xdr:colOff>51189</xdr:colOff>
      <xdr:row>12</xdr:row>
      <xdr:rowOff>2117</xdr:rowOff>
    </xdr:from>
    <xdr:to>
      <xdr:col>22</xdr:col>
      <xdr:colOff>127000</xdr:colOff>
      <xdr:row>56</xdr:row>
      <xdr:rowOff>169333</xdr:rowOff>
    </xdr:to>
    <xdr:sp macro="" textlink="">
      <xdr:nvSpPr>
        <xdr:cNvPr id="5" name="正方形/長方形 4">
          <a:extLst>
            <a:ext uri="{FF2B5EF4-FFF2-40B4-BE49-F238E27FC236}">
              <a16:creationId xmlns:a16="http://schemas.microsoft.com/office/drawing/2014/main" id="{7179B096-7A9A-41C9-A8EE-EFAAF75CCFBD}"/>
            </a:ext>
          </a:extLst>
        </xdr:cNvPr>
        <xdr:cNvSpPr>
          <a:spLocks noChangeAspect="1"/>
        </xdr:cNvSpPr>
      </xdr:nvSpPr>
      <xdr:spPr>
        <a:xfrm>
          <a:off x="16391856" y="2552700"/>
          <a:ext cx="6267061" cy="10083800"/>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n-ea"/>
              <a:ea typeface="+mn-ea"/>
            </a:rPr>
            <a:t>【</a:t>
          </a:r>
          <a:r>
            <a:rPr kumimoji="1" lang="ja-JP" altLang="en-US" sz="1100">
              <a:solidFill>
                <a:sysClr val="windowText" lastClr="000000"/>
              </a:solidFill>
              <a:latin typeface="+mn-ea"/>
              <a:ea typeface="+mn-ea"/>
            </a:rPr>
            <a:t>記入時の留意事項</a:t>
          </a:r>
          <a:r>
            <a:rPr kumimoji="1" lang="en-US" altLang="ja-JP" sz="1100">
              <a:solidFill>
                <a:sysClr val="windowText" lastClr="000000"/>
              </a:solidFill>
              <a:latin typeface="+mn-ea"/>
              <a:ea typeface="+mn-ea"/>
            </a:rPr>
            <a:t>】</a:t>
          </a:r>
          <a:r>
            <a:rPr kumimoji="1" lang="ja-JP" altLang="en-US" sz="1100">
              <a:solidFill>
                <a:sysClr val="windowText" lastClr="000000"/>
              </a:solidFill>
              <a:latin typeface="+mn-ea"/>
              <a:ea typeface="+mn-ea"/>
            </a:rPr>
            <a:t>　（様式提出の際は本枠を削除すること。）</a:t>
          </a:r>
          <a:endParaRPr kumimoji="1" lang="en-US" altLang="ja-JP" sz="1100">
            <a:solidFill>
              <a:sysClr val="windowText" lastClr="000000"/>
            </a:solidFill>
            <a:latin typeface="+mn-ea"/>
            <a:ea typeface="+mn-ea"/>
          </a:endParaRPr>
        </a:p>
        <a:p>
          <a:pPr algn="l"/>
          <a:r>
            <a:rPr kumimoji="0" lang="ja-JP" altLang="en-US" sz="1100" b="0" i="0" u="none" strike="noStrike">
              <a:solidFill>
                <a:sysClr val="windowText" lastClr="000000"/>
              </a:solidFill>
              <a:effectLst/>
              <a:latin typeface="+mn-lt"/>
              <a:ea typeface="+mn-ea"/>
              <a:cs typeface="+mn-cs"/>
            </a:rPr>
            <a:t>○月は想定される招請月で入力する。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〇謝金対象者</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名につき</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つの</a:t>
          </a:r>
          <a:r>
            <a:rPr kumimoji="0" lang="en-US" altLang="ja-JP" sz="1100" b="0" i="0" u="none" strike="noStrike">
              <a:solidFill>
                <a:sysClr val="windowText" lastClr="000000"/>
              </a:solidFill>
              <a:effectLst/>
              <a:latin typeface="+mn-lt"/>
              <a:ea typeface="+mn-ea"/>
              <a:cs typeface="+mn-cs"/>
            </a:rPr>
            <a:t>Excel</a:t>
          </a:r>
          <a:r>
            <a:rPr kumimoji="0" lang="ja-JP" altLang="en-US" sz="1100" b="0" i="0" u="none" strike="noStrike">
              <a:solidFill>
                <a:sysClr val="windowText" lastClr="000000"/>
              </a:solidFill>
              <a:effectLst/>
              <a:latin typeface="+mn-lt"/>
              <a:ea typeface="+mn-ea"/>
              <a:cs typeface="+mn-cs"/>
            </a:rPr>
            <a:t>を作成する</a:t>
          </a:r>
          <a:endParaRPr kumimoji="0" lang="en-US" altLang="ja-JP" sz="1100" b="0" i="0" u="none" strike="noStrike">
            <a:solidFill>
              <a:schemeClr val="tx1"/>
            </a:solidFill>
            <a:effectLst/>
            <a:latin typeface="+mn-lt"/>
            <a:ea typeface="+mn-ea"/>
            <a:cs typeface="+mn-cs"/>
          </a:endParaRPr>
        </a:p>
        <a:p>
          <a:r>
            <a:rPr kumimoji="0" lang="ja-JP" altLang="en-US" sz="1100" b="0" i="0" u="none" strike="noStrike">
              <a:solidFill>
                <a:schemeClr val="tx1"/>
              </a:solidFill>
              <a:effectLst/>
              <a:latin typeface="+mn-lt"/>
              <a:ea typeface="+mn-ea"/>
              <a:cs typeface="+mn-cs"/>
            </a:rPr>
            <a:t>○稼働時間見込みは</a:t>
          </a:r>
          <a:r>
            <a:rPr kumimoji="0" lang="en-US" altLang="ja-JP" sz="1100" b="0" i="0" u="none" strike="noStrike">
              <a:solidFill>
                <a:schemeClr val="tx1"/>
              </a:solidFill>
              <a:effectLst/>
              <a:latin typeface="+mn-lt"/>
              <a:ea typeface="+mn-ea"/>
              <a:cs typeface="+mn-cs"/>
            </a:rPr>
            <a:t>1</a:t>
          </a:r>
          <a:r>
            <a:rPr kumimoji="0" lang="ja-JP" altLang="en-US" sz="1100" b="0" i="0" u="none" strike="noStrike">
              <a:solidFill>
                <a:schemeClr val="tx1"/>
              </a:solidFill>
              <a:effectLst/>
              <a:latin typeface="+mn-lt"/>
              <a:ea typeface="+mn-ea"/>
              <a:cs typeface="+mn-cs"/>
            </a:rPr>
            <a:t>時間単位で記入する。（例：</a:t>
          </a:r>
          <a:r>
            <a:rPr kumimoji="0" lang="en-US" altLang="ja-JP" sz="1100" b="0" i="0" u="none" strike="noStrike">
              <a:solidFill>
                <a:schemeClr val="tx1"/>
              </a:solidFill>
              <a:effectLst/>
              <a:latin typeface="+mn-lt"/>
              <a:ea typeface="+mn-ea"/>
              <a:cs typeface="+mn-cs"/>
            </a:rPr>
            <a:t>5</a:t>
          </a:r>
          <a:r>
            <a:rPr kumimoji="0" lang="ja-JP" altLang="en-US" sz="1100" b="0" i="0" u="none" strike="noStrike">
              <a:solidFill>
                <a:schemeClr val="tx1"/>
              </a:solidFill>
              <a:effectLst/>
              <a:latin typeface="+mn-lt"/>
              <a:ea typeface="+mn-ea"/>
              <a:cs typeface="+mn-cs"/>
            </a:rPr>
            <a:t>時間</a:t>
          </a:r>
          <a:r>
            <a:rPr kumimoji="0" lang="en-US" altLang="ja-JP" sz="1100" b="0" i="0" u="none" strike="noStrike">
              <a:solidFill>
                <a:schemeClr val="tx1"/>
              </a:solidFill>
              <a:effectLst/>
              <a:latin typeface="+mn-lt"/>
              <a:ea typeface="+mn-ea"/>
              <a:cs typeface="+mn-cs"/>
            </a:rPr>
            <a:t>30</a:t>
          </a:r>
          <a:r>
            <a:rPr kumimoji="0" lang="ja-JP" altLang="en-US" sz="1100" b="0" i="0" u="none" strike="noStrike">
              <a:solidFill>
                <a:schemeClr val="tx1"/>
              </a:solidFill>
              <a:effectLst/>
              <a:latin typeface="+mn-lt"/>
              <a:ea typeface="+mn-ea"/>
              <a:cs typeface="+mn-cs"/>
            </a:rPr>
            <a:t>分の場合、</a:t>
          </a:r>
          <a:r>
            <a:rPr kumimoji="0" lang="en-US" altLang="ja-JP" sz="1100" b="0" i="0" u="none" strike="noStrike">
              <a:solidFill>
                <a:schemeClr val="tx1"/>
              </a:solidFill>
              <a:effectLst/>
              <a:latin typeface="+mn-lt"/>
              <a:ea typeface="+mn-ea"/>
              <a:cs typeface="+mn-cs"/>
            </a:rPr>
            <a:t>5.5</a:t>
          </a:r>
          <a:r>
            <a:rPr kumimoji="0" lang="ja-JP" altLang="en-US" sz="1100" b="0" i="0" u="none" strike="noStrike">
              <a:solidFill>
                <a:schemeClr val="tx1"/>
              </a:solidFill>
              <a:effectLst/>
              <a:latin typeface="+mn-lt"/>
              <a:ea typeface="+mn-ea"/>
              <a:cs typeface="+mn-cs"/>
            </a:rPr>
            <a:t>）</a:t>
          </a:r>
          <a:endParaRPr kumimoji="0" lang="en-US" altLang="ja-JP" sz="1100" b="0" i="0" u="none" strike="noStrike">
            <a:solidFill>
              <a:schemeClr val="tx1"/>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○補助対象事業者における謝金に関する規程に準じた金額は以下の通りとする。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支払基準における区分の記入時には以下表の①～⑪、①～⑦より該当する区分を選択する。</a:t>
          </a:r>
          <a:endParaRPr kumimoji="0" lang="en-US" altLang="ja-JP" sz="1100" b="0" i="0" u="none" strike="noStrike">
            <a:solidFill>
              <a:sysClr val="windowText" lastClr="000000"/>
            </a:solidFill>
            <a:effectLst/>
            <a:latin typeface="+mn-lt"/>
            <a:ea typeface="+mn-ea"/>
            <a:cs typeface="+mn-cs"/>
          </a:endParaRPr>
        </a:p>
        <a:p>
          <a:pPr algn="l"/>
          <a:r>
            <a:rPr kumimoji="1" lang="ja-JP" altLang="en-US" sz="1100" baseline="0">
              <a:solidFill>
                <a:sysClr val="windowText" lastClr="000000"/>
              </a:solidFill>
              <a:latin typeface="+mn-ea"/>
              <a:ea typeface="+mn-ea"/>
            </a:rPr>
            <a:t>参考：謝金の標準支払基準</a:t>
          </a:r>
          <a:endParaRPr kumimoji="1" lang="en-US" altLang="ja-JP" sz="1100" baseline="0">
            <a:solidFill>
              <a:sysClr val="windowText" lastClr="00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u="sng" baseline="0">
              <a:solidFill>
                <a:srgbClr val="FF0000"/>
              </a:solidFill>
              <a:effectLst/>
              <a:latin typeface="+mn-lt"/>
              <a:ea typeface="+mn-ea"/>
              <a:cs typeface="+mn-cs"/>
            </a:rPr>
            <a:t>※</a:t>
          </a:r>
          <a:r>
            <a:rPr kumimoji="1" lang="ja-JP" altLang="ja-JP" sz="1100" b="1" u="sng" baseline="0">
              <a:solidFill>
                <a:srgbClr val="FF0000"/>
              </a:solidFill>
              <a:effectLst/>
              <a:latin typeface="+mn-lt"/>
              <a:ea typeface="+mn-ea"/>
              <a:cs typeface="+mn-cs"/>
            </a:rPr>
            <a:t>本</a:t>
          </a:r>
          <a:r>
            <a:rPr kumimoji="1" lang="ja-JP" altLang="en-US" sz="1100" b="1" u="sng" baseline="0">
              <a:solidFill>
                <a:srgbClr val="FF0000"/>
              </a:solidFill>
              <a:effectLst/>
              <a:latin typeface="+mn-lt"/>
              <a:ea typeface="+mn-ea"/>
              <a:cs typeface="+mn-cs"/>
            </a:rPr>
            <a:t>事業においては、下記</a:t>
          </a:r>
          <a:r>
            <a:rPr kumimoji="1" lang="ja-JP" altLang="ja-JP" sz="1100" b="1" u="sng" baseline="0">
              <a:solidFill>
                <a:srgbClr val="FF0000"/>
              </a:solidFill>
              <a:effectLst/>
              <a:latin typeface="+mn-lt"/>
              <a:ea typeface="+mn-ea"/>
              <a:cs typeface="+mn-cs"/>
            </a:rPr>
            <a:t>謝金規定は税込みでの単価であることに留意すること</a:t>
          </a:r>
          <a:r>
            <a:rPr kumimoji="1" lang="ja-JP" altLang="en-US" sz="1100" b="1" u="sng" baseline="0">
              <a:solidFill>
                <a:srgbClr val="FF0000"/>
              </a:solidFill>
              <a:effectLst/>
              <a:latin typeface="+mn-lt"/>
              <a:ea typeface="+mn-ea"/>
              <a:cs typeface="+mn-cs"/>
            </a:rPr>
            <a:t>。</a:t>
          </a:r>
          <a:endParaRPr lang="ja-JP" altLang="ja-JP">
            <a:solidFill>
              <a:srgbClr val="FF0000"/>
            </a:solidFill>
            <a:effectLst/>
          </a:endParaRPr>
        </a:p>
        <a:p>
          <a:pPr algn="l"/>
          <a:r>
            <a:rPr kumimoji="1" lang="en-US" altLang="ja-JP" sz="1100" b="1" u="sng" baseline="0">
              <a:solidFill>
                <a:srgbClr val="FF0000"/>
              </a:solidFill>
              <a:latin typeface="+mn-ea"/>
              <a:ea typeface="+mn-ea"/>
            </a:rPr>
            <a:t>※</a:t>
          </a:r>
          <a:r>
            <a:rPr kumimoji="1" lang="ja-JP" altLang="en-US" sz="1100" b="1" u="sng" baseline="0">
              <a:solidFill>
                <a:srgbClr val="FF0000"/>
              </a:solidFill>
              <a:latin typeface="+mn-ea"/>
              <a:ea typeface="+mn-ea"/>
            </a:rPr>
            <a:t>申請課税区分の選択にあたっては、公募要領</a:t>
          </a:r>
          <a:r>
            <a:rPr kumimoji="1" lang="en-US" altLang="ja-JP" sz="1100" b="1" u="sng" baseline="0">
              <a:solidFill>
                <a:srgbClr val="FF0000"/>
              </a:solidFill>
              <a:latin typeface="+mn-ea"/>
              <a:ea typeface="+mn-ea"/>
            </a:rPr>
            <a:t>VI 11.</a:t>
          </a:r>
          <a:r>
            <a:rPr kumimoji="1" lang="ja-JP" altLang="en-US" sz="1100" b="1" u="sng" baseline="0">
              <a:solidFill>
                <a:srgbClr val="FF0000"/>
              </a:solidFill>
              <a:latin typeface="+mn-ea"/>
              <a:ea typeface="+mn-ea"/>
            </a:rPr>
            <a:t>を確認し、該当する区分を選択すること。</a:t>
          </a:r>
          <a:endParaRPr kumimoji="1" lang="en-US" altLang="ja-JP" sz="1100" b="1" u="sng" baseline="0">
            <a:solidFill>
              <a:srgbClr val="FF0000"/>
            </a:solidFill>
            <a:latin typeface="+mn-ea"/>
            <a:ea typeface="+mn-ea"/>
          </a:endParaRPr>
        </a:p>
        <a:p>
          <a:pPr algn="l"/>
          <a:endParaRPr kumimoji="1" lang="en-US" altLang="ja-JP" sz="1100" b="1" u="none" baseline="0">
            <a:solidFill>
              <a:schemeClr val="tx1"/>
            </a:solidFill>
            <a:latin typeface="+mn-ea"/>
            <a:ea typeface="+mn-ea"/>
          </a:endParaRPr>
        </a:p>
        <a:p>
          <a:pPr algn="l"/>
          <a:r>
            <a:rPr kumimoji="1" lang="ja-JP" altLang="en-US" sz="1100" b="1" u="none" baseline="0">
              <a:solidFill>
                <a:schemeClr val="tx1"/>
              </a:solidFill>
              <a:latin typeface="+mn-ea"/>
              <a:ea typeface="+mn-ea"/>
            </a:rPr>
            <a:t>・講演等謝金支払基準</a:t>
          </a:r>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endParaRPr lang="ja-JP" altLang="ja-JP">
            <a:effectLst/>
          </a:endParaRPr>
        </a:p>
        <a:p>
          <a:r>
            <a:rPr kumimoji="1" lang="ja-JP" altLang="ja-JP" sz="1100" b="1" baseline="0">
              <a:solidFill>
                <a:schemeClr val="tx1"/>
              </a:solidFill>
              <a:effectLst/>
              <a:latin typeface="+mn-lt"/>
              <a:ea typeface="+mn-ea"/>
              <a:cs typeface="+mn-cs"/>
            </a:rPr>
            <a:t>・</a:t>
          </a:r>
          <a:r>
            <a:rPr kumimoji="1" lang="ja-JP" altLang="en-US" sz="1100" b="1" baseline="0">
              <a:solidFill>
                <a:schemeClr val="tx1"/>
              </a:solidFill>
              <a:effectLst/>
              <a:latin typeface="+mn-lt"/>
              <a:ea typeface="+mn-ea"/>
              <a:cs typeface="+mn-cs"/>
            </a:rPr>
            <a:t>会議出席</a:t>
          </a:r>
          <a:r>
            <a:rPr kumimoji="1" lang="ja-JP" altLang="ja-JP" sz="1100" b="1" baseline="0">
              <a:solidFill>
                <a:schemeClr val="tx1"/>
              </a:solidFill>
              <a:effectLst/>
              <a:latin typeface="+mn-lt"/>
              <a:ea typeface="+mn-ea"/>
              <a:cs typeface="+mn-cs"/>
            </a:rPr>
            <a:t>謝金支払基準</a:t>
          </a:r>
          <a:endParaRPr lang="ja-JP" altLang="ja-JP">
            <a:solidFill>
              <a:schemeClr val="tx1"/>
            </a:solidFill>
            <a:effectLst/>
          </a:endParaRPr>
        </a:p>
      </xdr:txBody>
    </xdr:sp>
    <xdr:clientData/>
  </xdr:twoCellAnchor>
  <xdr:twoCellAnchor editAs="oneCell">
    <xdr:from>
      <xdr:col>13</xdr:col>
      <xdr:colOff>93520</xdr:colOff>
      <xdr:row>20</xdr:row>
      <xdr:rowOff>201083</xdr:rowOff>
    </xdr:from>
    <xdr:to>
      <xdr:col>20</xdr:col>
      <xdr:colOff>539749</xdr:colOff>
      <xdr:row>34</xdr:row>
      <xdr:rowOff>18233</xdr:rowOff>
    </xdr:to>
    <xdr:pic>
      <xdr:nvPicPr>
        <xdr:cNvPr id="2" name="図 1">
          <a:extLst>
            <a:ext uri="{FF2B5EF4-FFF2-40B4-BE49-F238E27FC236}">
              <a16:creationId xmlns:a16="http://schemas.microsoft.com/office/drawing/2014/main" id="{815625E2-3FED-1DB7-804A-A989C681A418}"/>
            </a:ext>
          </a:extLst>
        </xdr:cNvPr>
        <xdr:cNvPicPr>
          <a:picLocks noChangeAspect="1"/>
        </xdr:cNvPicPr>
      </xdr:nvPicPr>
      <xdr:blipFill>
        <a:blip xmlns:r="http://schemas.openxmlformats.org/officeDocument/2006/relationships" r:embed="rId1"/>
        <a:stretch>
          <a:fillRect/>
        </a:stretch>
      </xdr:blipFill>
      <xdr:spPr>
        <a:xfrm>
          <a:off x="16434187" y="4656666"/>
          <a:ext cx="5261645" cy="3172067"/>
        </a:xfrm>
        <a:prstGeom prst="rect">
          <a:avLst/>
        </a:prstGeom>
      </xdr:spPr>
    </xdr:pic>
    <xdr:clientData/>
  </xdr:twoCellAnchor>
  <xdr:twoCellAnchor editAs="oneCell">
    <xdr:from>
      <xdr:col>13</xdr:col>
      <xdr:colOff>211666</xdr:colOff>
      <xdr:row>36</xdr:row>
      <xdr:rowOff>18551</xdr:rowOff>
    </xdr:from>
    <xdr:to>
      <xdr:col>19</xdr:col>
      <xdr:colOff>574452</xdr:colOff>
      <xdr:row>46</xdr:row>
      <xdr:rowOff>201083</xdr:rowOff>
    </xdr:to>
    <xdr:pic>
      <xdr:nvPicPr>
        <xdr:cNvPr id="3" name="図 2">
          <a:extLst>
            <a:ext uri="{FF2B5EF4-FFF2-40B4-BE49-F238E27FC236}">
              <a16:creationId xmlns:a16="http://schemas.microsoft.com/office/drawing/2014/main" id="{6EE6BA3E-32B6-808A-0235-3C58E3334A6D}"/>
            </a:ext>
          </a:extLst>
        </xdr:cNvPr>
        <xdr:cNvPicPr>
          <a:picLocks noChangeAspect="1"/>
        </xdr:cNvPicPr>
      </xdr:nvPicPr>
      <xdr:blipFill>
        <a:blip xmlns:r="http://schemas.openxmlformats.org/officeDocument/2006/relationships" r:embed="rId2"/>
        <a:stretch>
          <a:fillRect/>
        </a:stretch>
      </xdr:blipFill>
      <xdr:spPr>
        <a:xfrm>
          <a:off x="16552333" y="8252384"/>
          <a:ext cx="4490286" cy="2299199"/>
        </a:xfrm>
        <a:prstGeom prst="rect">
          <a:avLst/>
        </a:prstGeom>
      </xdr:spPr>
    </xdr:pic>
    <xdr:clientData/>
  </xdr:twoCellAnchor>
  <xdr:twoCellAnchor editAs="oneCell">
    <xdr:from>
      <xdr:col>13</xdr:col>
      <xdr:colOff>295502</xdr:colOff>
      <xdr:row>47</xdr:row>
      <xdr:rowOff>46468</xdr:rowOff>
    </xdr:from>
    <xdr:to>
      <xdr:col>19</xdr:col>
      <xdr:colOff>312226</xdr:colOff>
      <xdr:row>56</xdr:row>
      <xdr:rowOff>37156</xdr:rowOff>
    </xdr:to>
    <xdr:pic>
      <xdr:nvPicPr>
        <xdr:cNvPr id="4" name="図 3">
          <a:extLst>
            <a:ext uri="{FF2B5EF4-FFF2-40B4-BE49-F238E27FC236}">
              <a16:creationId xmlns:a16="http://schemas.microsoft.com/office/drawing/2014/main" id="{0E72AECB-23D3-85C2-9777-EB074A2645A5}"/>
            </a:ext>
          </a:extLst>
        </xdr:cNvPr>
        <xdr:cNvPicPr>
          <a:picLocks noChangeAspect="1"/>
        </xdr:cNvPicPr>
      </xdr:nvPicPr>
      <xdr:blipFill>
        <a:blip xmlns:r="http://schemas.openxmlformats.org/officeDocument/2006/relationships" r:embed="rId3"/>
        <a:stretch>
          <a:fillRect/>
        </a:stretch>
      </xdr:blipFill>
      <xdr:spPr>
        <a:xfrm>
          <a:off x="16636169" y="10608635"/>
          <a:ext cx="4144224" cy="18956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51189</xdr:colOff>
      <xdr:row>9</xdr:row>
      <xdr:rowOff>370418</xdr:rowOff>
    </xdr:from>
    <xdr:to>
      <xdr:col>21</xdr:col>
      <xdr:colOff>127000</xdr:colOff>
      <xdr:row>32</xdr:row>
      <xdr:rowOff>52917</xdr:rowOff>
    </xdr:to>
    <xdr:sp macro="" textlink="">
      <xdr:nvSpPr>
        <xdr:cNvPr id="2" name="正方形/長方形 1">
          <a:extLst>
            <a:ext uri="{FF2B5EF4-FFF2-40B4-BE49-F238E27FC236}">
              <a16:creationId xmlns:a16="http://schemas.microsoft.com/office/drawing/2014/main" id="{F456AF02-7CC5-4577-8360-1F9C108F0BCA}"/>
            </a:ext>
          </a:extLst>
        </xdr:cNvPr>
        <xdr:cNvSpPr>
          <a:spLocks noChangeAspect="1"/>
        </xdr:cNvSpPr>
      </xdr:nvSpPr>
      <xdr:spPr>
        <a:xfrm>
          <a:off x="16538964" y="2018243"/>
          <a:ext cx="6248011" cy="5083174"/>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n-ea"/>
              <a:ea typeface="+mn-ea"/>
            </a:rPr>
            <a:t>【</a:t>
          </a:r>
          <a:r>
            <a:rPr kumimoji="1" lang="ja-JP" altLang="en-US" sz="1100">
              <a:solidFill>
                <a:sysClr val="windowText" lastClr="000000"/>
              </a:solidFill>
              <a:latin typeface="+mn-ea"/>
              <a:ea typeface="+mn-ea"/>
            </a:rPr>
            <a:t>記入時の留意事項</a:t>
          </a:r>
          <a:r>
            <a:rPr kumimoji="1" lang="en-US" altLang="ja-JP" sz="1100">
              <a:solidFill>
                <a:sysClr val="windowText" lastClr="000000"/>
              </a:solidFill>
              <a:latin typeface="+mn-ea"/>
              <a:ea typeface="+mn-ea"/>
            </a:rPr>
            <a:t>】</a:t>
          </a:r>
          <a:r>
            <a:rPr kumimoji="0" lang="ja-JP" altLang="en-US" sz="1100" b="0" i="0" u="none" strike="noStrike">
              <a:solidFill>
                <a:sysClr val="windowText" lastClr="000000"/>
              </a:solidFill>
              <a:effectLst/>
              <a:latin typeface="+mn-lt"/>
              <a:ea typeface="+mn-ea"/>
              <a:cs typeface="+mn-cs"/>
            </a:rPr>
            <a:t>○月は想定される招請月で入力する。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〇謝金対象者</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名につき</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つの</a:t>
          </a:r>
          <a:r>
            <a:rPr kumimoji="0" lang="en-US" altLang="ja-JP" sz="1100" b="0" i="0" u="none" strike="noStrike">
              <a:solidFill>
                <a:sysClr val="windowText" lastClr="000000"/>
              </a:solidFill>
              <a:effectLst/>
              <a:latin typeface="+mn-lt"/>
              <a:ea typeface="+mn-ea"/>
              <a:cs typeface="+mn-cs"/>
            </a:rPr>
            <a:t>Excel</a:t>
          </a:r>
          <a:r>
            <a:rPr kumimoji="0" lang="ja-JP" altLang="en-US" sz="1100" b="0" i="0" u="none" strike="noStrike">
              <a:solidFill>
                <a:sysClr val="windowText" lastClr="000000"/>
              </a:solidFill>
              <a:effectLst/>
              <a:latin typeface="+mn-lt"/>
              <a:ea typeface="+mn-ea"/>
              <a:cs typeface="+mn-cs"/>
            </a:rPr>
            <a:t>を作成する</a:t>
          </a:r>
          <a:endParaRPr kumimoji="0" lang="en-US" altLang="ja-JP" sz="1100" b="0" i="0" u="none" strike="noStrike">
            <a:solidFill>
              <a:schemeClr val="tx1"/>
            </a:solidFill>
            <a:effectLst/>
            <a:latin typeface="+mn-lt"/>
            <a:ea typeface="+mn-ea"/>
            <a:cs typeface="+mn-cs"/>
          </a:endParaRPr>
        </a:p>
        <a:p>
          <a:r>
            <a:rPr kumimoji="0" lang="ja-JP" altLang="en-US" sz="1100" b="0" i="0" u="none" strike="noStrike">
              <a:solidFill>
                <a:schemeClr val="tx1"/>
              </a:solidFill>
              <a:effectLst/>
              <a:latin typeface="+mn-lt"/>
              <a:ea typeface="+mn-ea"/>
              <a:cs typeface="+mn-cs"/>
            </a:rPr>
            <a:t>○執筆枚数見込みは日本語</a:t>
          </a:r>
          <a:r>
            <a:rPr kumimoji="0" lang="en-US" altLang="ja-JP" sz="1100" b="0" i="0" u="none" strike="noStrike">
              <a:solidFill>
                <a:schemeClr val="tx1"/>
              </a:solidFill>
              <a:effectLst/>
              <a:latin typeface="+mn-lt"/>
              <a:ea typeface="+mn-ea"/>
              <a:cs typeface="+mn-cs"/>
            </a:rPr>
            <a:t>400</a:t>
          </a:r>
          <a:r>
            <a:rPr kumimoji="0" lang="ja-JP" altLang="en-US" sz="1100" b="0" i="0" u="none" strike="noStrike">
              <a:solidFill>
                <a:schemeClr val="tx1"/>
              </a:solidFill>
              <a:effectLst/>
              <a:latin typeface="+mn-lt"/>
              <a:ea typeface="+mn-ea"/>
              <a:cs typeface="+mn-cs"/>
            </a:rPr>
            <a:t>字につき</a:t>
          </a:r>
          <a:r>
            <a:rPr kumimoji="0" lang="en-US" altLang="ja-JP" sz="1100" b="0" i="0" u="none" strike="noStrike">
              <a:solidFill>
                <a:schemeClr val="tx1"/>
              </a:solidFill>
              <a:effectLst/>
              <a:latin typeface="+mn-lt"/>
              <a:ea typeface="+mn-ea"/>
              <a:cs typeface="+mn-cs"/>
            </a:rPr>
            <a:t>1</a:t>
          </a:r>
          <a:r>
            <a:rPr kumimoji="0" lang="ja-JP" altLang="en-US" sz="1100" b="0" i="0" u="none" strike="noStrike">
              <a:solidFill>
                <a:schemeClr val="tx1"/>
              </a:solidFill>
              <a:effectLst/>
              <a:latin typeface="+mn-lt"/>
              <a:ea typeface="+mn-ea"/>
              <a:cs typeface="+mn-cs"/>
            </a:rPr>
            <a:t>枚を単位で記入する。（例：</a:t>
          </a:r>
          <a:r>
            <a:rPr kumimoji="0" lang="en-US" altLang="ja-JP" sz="1100" b="0" i="0" u="none" strike="noStrike">
              <a:solidFill>
                <a:schemeClr val="tx1"/>
              </a:solidFill>
              <a:effectLst/>
              <a:latin typeface="+mn-lt"/>
              <a:ea typeface="+mn-ea"/>
              <a:cs typeface="+mn-cs"/>
            </a:rPr>
            <a:t>1000</a:t>
          </a:r>
          <a:r>
            <a:rPr kumimoji="0" lang="ja-JP" altLang="en-US" sz="1100" b="0" i="0" u="none" strike="noStrike">
              <a:solidFill>
                <a:schemeClr val="tx1"/>
              </a:solidFill>
              <a:effectLst/>
              <a:latin typeface="+mn-lt"/>
              <a:ea typeface="+mn-ea"/>
              <a:cs typeface="+mn-cs"/>
            </a:rPr>
            <a:t>字の場合、</a:t>
          </a:r>
          <a:r>
            <a:rPr kumimoji="0" lang="en-US" altLang="ja-JP" sz="1100" b="0" i="0" u="none" strike="noStrike">
              <a:solidFill>
                <a:schemeClr val="tx1"/>
              </a:solidFill>
              <a:effectLst/>
              <a:latin typeface="+mn-lt"/>
              <a:ea typeface="+mn-ea"/>
              <a:cs typeface="+mn-cs"/>
            </a:rPr>
            <a:t>2.5</a:t>
          </a:r>
          <a:r>
            <a:rPr kumimoji="0" lang="ja-JP" altLang="en-US" sz="1100" b="0" i="0" u="none" strike="noStrike">
              <a:solidFill>
                <a:schemeClr val="tx1"/>
              </a:solidFill>
              <a:effectLst/>
              <a:latin typeface="+mn-lt"/>
              <a:ea typeface="+mn-ea"/>
              <a:cs typeface="+mn-cs"/>
            </a:rPr>
            <a:t>）</a:t>
          </a:r>
          <a:endParaRPr kumimoji="0" lang="en-US" altLang="ja-JP" sz="1100" b="0" i="0" u="none" strike="noStrike">
            <a:solidFill>
              <a:schemeClr val="tx1"/>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○補助対象事業者における謝金に関する規程に準じた金額は以下の通りとする。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執筆支払基準における区分の記入時には以下表の①～⑬より該当する区分を選択する。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baseline="0">
              <a:solidFill>
                <a:sysClr val="windowText" lastClr="000000"/>
              </a:solidFill>
              <a:effectLst/>
              <a:latin typeface="+mn-lt"/>
              <a:ea typeface="+mn-ea"/>
              <a:cs typeface="+mn-cs"/>
            </a:rPr>
            <a:t>備</a:t>
          </a:r>
          <a:r>
            <a:rPr kumimoji="1" lang="ja-JP" altLang="en-US" sz="1100" baseline="0">
              <a:solidFill>
                <a:sysClr val="windowText" lastClr="000000"/>
              </a:solidFill>
              <a:latin typeface="+mn-ea"/>
              <a:ea typeface="+mn-ea"/>
            </a:rPr>
            <a:t>考：謝金の標準支払基準</a:t>
          </a:r>
          <a:endParaRPr kumimoji="1" lang="en-US" altLang="ja-JP" sz="1100" baseline="0">
            <a:solidFill>
              <a:sysClr val="windowText" lastClr="000000"/>
            </a:solidFill>
            <a:latin typeface="+mn-ea"/>
            <a:ea typeface="+mn-ea"/>
          </a:endParaRPr>
        </a:p>
        <a:p>
          <a:pPr algn="l"/>
          <a:r>
            <a:rPr kumimoji="1" lang="en-US" altLang="ja-JP" sz="1100" b="1" u="sng" baseline="0">
              <a:solidFill>
                <a:srgbClr val="FF0000"/>
              </a:solidFill>
              <a:latin typeface="+mn-ea"/>
              <a:ea typeface="+mn-ea"/>
            </a:rPr>
            <a:t>※</a:t>
          </a:r>
          <a:r>
            <a:rPr kumimoji="1" lang="ja-JP" altLang="en-US" sz="1100" b="1" u="sng" baseline="0">
              <a:solidFill>
                <a:srgbClr val="FF0000"/>
              </a:solidFill>
              <a:latin typeface="+mn-ea"/>
              <a:ea typeface="+mn-ea"/>
            </a:rPr>
            <a:t>本謝金規定は税込みでの単価であることに留意すること。</a:t>
          </a:r>
          <a:endParaRPr kumimoji="1" lang="en-US" altLang="ja-JP" sz="1100" b="1" u="sng" baseline="0">
            <a:solidFill>
              <a:srgbClr val="FF0000"/>
            </a:solidFill>
            <a:latin typeface="+mn-ea"/>
            <a:ea typeface="+mn-ea"/>
          </a:endParaRPr>
        </a:p>
        <a:p>
          <a:pPr algn="l"/>
          <a:r>
            <a:rPr kumimoji="1" lang="en-US" altLang="ja-JP" sz="1100" b="1" u="sng" baseline="0">
              <a:solidFill>
                <a:srgbClr val="FF0000"/>
              </a:solidFill>
              <a:latin typeface="+mn-ea"/>
              <a:ea typeface="+mn-ea"/>
            </a:rPr>
            <a:t>※</a:t>
          </a:r>
          <a:r>
            <a:rPr kumimoji="1" lang="ja-JP" altLang="en-US" sz="1100" b="1" u="sng" baseline="0">
              <a:solidFill>
                <a:srgbClr val="FF0000"/>
              </a:solidFill>
              <a:latin typeface="+mn-ea"/>
              <a:ea typeface="+mn-ea"/>
            </a:rPr>
            <a:t>申請課税区分の選択にあたっては、公募要領</a:t>
          </a:r>
          <a:r>
            <a:rPr kumimoji="1" lang="en-US" altLang="ja-JP" sz="1100" b="1" u="sng" baseline="0">
              <a:solidFill>
                <a:srgbClr val="FF0000"/>
              </a:solidFill>
              <a:latin typeface="+mn-ea"/>
              <a:ea typeface="+mn-ea"/>
            </a:rPr>
            <a:t>VI 11.</a:t>
          </a:r>
          <a:r>
            <a:rPr kumimoji="1" lang="ja-JP" altLang="en-US" sz="1100" b="1" u="sng" baseline="0">
              <a:solidFill>
                <a:srgbClr val="FF0000"/>
              </a:solidFill>
              <a:latin typeface="+mn-ea"/>
              <a:ea typeface="+mn-ea"/>
            </a:rPr>
            <a:t>を確認し、該当する区分を選択すること。</a:t>
          </a:r>
        </a:p>
        <a:p>
          <a:pPr algn="l"/>
          <a:endParaRPr kumimoji="1" lang="en-US" altLang="ja-JP" sz="1100" b="1" u="sng" baseline="0">
            <a:solidFill>
              <a:srgbClr val="FF0000"/>
            </a:solidFill>
            <a:latin typeface="+mn-ea"/>
            <a:ea typeface="+mn-ea"/>
          </a:endParaRPr>
        </a:p>
      </xdr:txBody>
    </xdr:sp>
    <xdr:clientData/>
  </xdr:twoCellAnchor>
  <xdr:twoCellAnchor editAs="oneCell">
    <xdr:from>
      <xdr:col>12</xdr:col>
      <xdr:colOff>90347</xdr:colOff>
      <xdr:row>15</xdr:row>
      <xdr:rowOff>51859</xdr:rowOff>
    </xdr:from>
    <xdr:to>
      <xdr:col>21</xdr:col>
      <xdr:colOff>119790</xdr:colOff>
      <xdr:row>25</xdr:row>
      <xdr:rowOff>111457</xdr:rowOff>
    </xdr:to>
    <xdr:pic>
      <xdr:nvPicPr>
        <xdr:cNvPr id="4" name="図 3">
          <a:extLst>
            <a:ext uri="{FF2B5EF4-FFF2-40B4-BE49-F238E27FC236}">
              <a16:creationId xmlns:a16="http://schemas.microsoft.com/office/drawing/2014/main" id="{8E7B0D17-9736-154C-113F-F3235CD892F7}"/>
            </a:ext>
          </a:extLst>
        </xdr:cNvPr>
        <xdr:cNvPicPr>
          <a:picLocks noChangeAspect="1"/>
        </xdr:cNvPicPr>
      </xdr:nvPicPr>
      <xdr:blipFill>
        <a:blip xmlns:r="http://schemas.openxmlformats.org/officeDocument/2006/relationships" r:embed="rId1"/>
        <a:stretch>
          <a:fillRect/>
        </a:stretch>
      </xdr:blipFill>
      <xdr:spPr>
        <a:xfrm>
          <a:off x="16886097" y="4168776"/>
          <a:ext cx="6220693" cy="23667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1111250</xdr:colOff>
      <xdr:row>18</xdr:row>
      <xdr:rowOff>10584</xdr:rowOff>
    </xdr:from>
    <xdr:to>
      <xdr:col>10</xdr:col>
      <xdr:colOff>592666</xdr:colOff>
      <xdr:row>21</xdr:row>
      <xdr:rowOff>148169</xdr:rowOff>
    </xdr:to>
    <xdr:sp macro="" textlink="">
      <xdr:nvSpPr>
        <xdr:cNvPr id="9" name="四角形吹き出し 6">
          <a:extLst>
            <a:ext uri="{FF2B5EF4-FFF2-40B4-BE49-F238E27FC236}">
              <a16:creationId xmlns:a16="http://schemas.microsoft.com/office/drawing/2014/main" id="{2E2824E6-C302-4DB4-B19E-4E9469907DD7}"/>
            </a:ext>
          </a:extLst>
        </xdr:cNvPr>
        <xdr:cNvSpPr/>
      </xdr:nvSpPr>
      <xdr:spPr>
        <a:xfrm>
          <a:off x="12287250" y="4614334"/>
          <a:ext cx="2645833" cy="867835"/>
        </a:xfrm>
        <a:prstGeom prst="wedgeRectCallout">
          <a:avLst>
            <a:gd name="adj1" fmla="val -42651"/>
            <a:gd name="adj2" fmla="val -192788"/>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補助対象額の上限は謝金支払基準の単価ですので、内規における時間単価の方が高い場合は、選択をしても謝金支払基準の単価で計算されます。</a:t>
          </a:r>
        </a:p>
      </xdr:txBody>
    </xdr:sp>
    <xdr:clientData/>
  </xdr:twoCellAnchor>
  <xdr:twoCellAnchor>
    <xdr:from>
      <xdr:col>7</xdr:col>
      <xdr:colOff>2349500</xdr:colOff>
      <xdr:row>17</xdr:row>
      <xdr:rowOff>0</xdr:rowOff>
    </xdr:from>
    <xdr:to>
      <xdr:col>9</xdr:col>
      <xdr:colOff>889000</xdr:colOff>
      <xdr:row>19</xdr:row>
      <xdr:rowOff>10585</xdr:rowOff>
    </xdr:to>
    <xdr:sp macro="" textlink="">
      <xdr:nvSpPr>
        <xdr:cNvPr id="10" name="四角形吹き出し 6">
          <a:extLst>
            <a:ext uri="{FF2B5EF4-FFF2-40B4-BE49-F238E27FC236}">
              <a16:creationId xmlns:a16="http://schemas.microsoft.com/office/drawing/2014/main" id="{0EF0DE9D-6542-4B4D-8C97-D87751BAB6D3}"/>
            </a:ext>
          </a:extLst>
        </xdr:cNvPr>
        <xdr:cNvSpPr/>
      </xdr:nvSpPr>
      <xdr:spPr>
        <a:xfrm>
          <a:off x="9419167" y="4360333"/>
          <a:ext cx="2645833" cy="497419"/>
        </a:xfrm>
        <a:prstGeom prst="wedgeRectCallout">
          <a:avLst>
            <a:gd name="adj1" fmla="val -7051"/>
            <a:gd name="adj2" fmla="val -248107"/>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内規等での謝金単価設定がある場合は記載をしてください。</a:t>
          </a:r>
        </a:p>
      </xdr:txBody>
    </xdr:sp>
    <xdr:clientData/>
  </xdr:twoCellAnchor>
  <xdr:twoCellAnchor>
    <xdr:from>
      <xdr:col>6</xdr:col>
      <xdr:colOff>412750</xdr:colOff>
      <xdr:row>17</xdr:row>
      <xdr:rowOff>0</xdr:rowOff>
    </xdr:from>
    <xdr:to>
      <xdr:col>7</xdr:col>
      <xdr:colOff>2169583</xdr:colOff>
      <xdr:row>19</xdr:row>
      <xdr:rowOff>10585</xdr:rowOff>
    </xdr:to>
    <xdr:sp macro="" textlink="">
      <xdr:nvSpPr>
        <xdr:cNvPr id="11" name="四角形吹き出し 6">
          <a:extLst>
            <a:ext uri="{FF2B5EF4-FFF2-40B4-BE49-F238E27FC236}">
              <a16:creationId xmlns:a16="http://schemas.microsoft.com/office/drawing/2014/main" id="{E00ECE4C-D694-455A-B4DA-77F5360C67AB}"/>
            </a:ext>
          </a:extLst>
        </xdr:cNvPr>
        <xdr:cNvSpPr/>
      </xdr:nvSpPr>
      <xdr:spPr>
        <a:xfrm>
          <a:off x="6593417" y="4360333"/>
          <a:ext cx="2645833" cy="497419"/>
        </a:xfrm>
        <a:prstGeom prst="wedgeRectCallout">
          <a:avLst>
            <a:gd name="adj1" fmla="val -7051"/>
            <a:gd name="adj2" fmla="val -248107"/>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右表より、該当する区分における単価を引用して入力してください。</a:t>
          </a:r>
        </a:p>
      </xdr:txBody>
    </xdr:sp>
    <xdr:clientData/>
  </xdr:twoCellAnchor>
  <xdr:twoCellAnchor>
    <xdr:from>
      <xdr:col>5</xdr:col>
      <xdr:colOff>539750</xdr:colOff>
      <xdr:row>17</xdr:row>
      <xdr:rowOff>0</xdr:rowOff>
    </xdr:from>
    <xdr:to>
      <xdr:col>5</xdr:col>
      <xdr:colOff>3185583</xdr:colOff>
      <xdr:row>19</xdr:row>
      <xdr:rowOff>10585</xdr:rowOff>
    </xdr:to>
    <xdr:sp macro="" textlink="">
      <xdr:nvSpPr>
        <xdr:cNvPr id="12" name="四角形吹き出し 6">
          <a:extLst>
            <a:ext uri="{FF2B5EF4-FFF2-40B4-BE49-F238E27FC236}">
              <a16:creationId xmlns:a16="http://schemas.microsoft.com/office/drawing/2014/main" id="{79D34124-2BF2-482E-9A61-3EFDDAB7E754}"/>
            </a:ext>
          </a:extLst>
        </xdr:cNvPr>
        <xdr:cNvSpPr/>
      </xdr:nvSpPr>
      <xdr:spPr>
        <a:xfrm>
          <a:off x="2656417" y="4360333"/>
          <a:ext cx="2645833" cy="497419"/>
        </a:xfrm>
        <a:prstGeom prst="wedgeRectCallout">
          <a:avLst>
            <a:gd name="adj1" fmla="val -7051"/>
            <a:gd name="adj2" fmla="val -248107"/>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現時点で決まっている内容を具体的に記載してください。</a:t>
          </a:r>
        </a:p>
      </xdr:txBody>
    </xdr:sp>
    <xdr:clientData/>
  </xdr:twoCellAnchor>
  <xdr:twoCellAnchor>
    <xdr:from>
      <xdr:col>7</xdr:col>
      <xdr:colOff>2243666</xdr:colOff>
      <xdr:row>28</xdr:row>
      <xdr:rowOff>84666</xdr:rowOff>
    </xdr:from>
    <xdr:to>
      <xdr:col>9</xdr:col>
      <xdr:colOff>783166</xdr:colOff>
      <xdr:row>30</xdr:row>
      <xdr:rowOff>148169</xdr:rowOff>
    </xdr:to>
    <xdr:sp macro="" textlink="">
      <xdr:nvSpPr>
        <xdr:cNvPr id="14" name="四角形吹き出し 6">
          <a:extLst>
            <a:ext uri="{FF2B5EF4-FFF2-40B4-BE49-F238E27FC236}">
              <a16:creationId xmlns:a16="http://schemas.microsoft.com/office/drawing/2014/main" id="{D41418E7-453E-4B5C-B186-C8D6B24ED4F8}"/>
            </a:ext>
          </a:extLst>
        </xdr:cNvPr>
        <xdr:cNvSpPr/>
      </xdr:nvSpPr>
      <xdr:spPr>
        <a:xfrm>
          <a:off x="9313333" y="6932083"/>
          <a:ext cx="2645833" cy="486836"/>
        </a:xfrm>
        <a:prstGeom prst="wedgeRectCallout">
          <a:avLst>
            <a:gd name="adj1" fmla="val 64949"/>
            <a:gd name="adj2" fmla="val -87238"/>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具体的な業務の対価として謝金を支払う場合、消費税の課税対象となります。</a:t>
          </a:r>
          <a:endParaRPr kumimoji="1" lang="en-US" altLang="ja-JP" sz="1100"/>
        </a:p>
      </xdr:txBody>
    </xdr:sp>
    <xdr:clientData/>
  </xdr:twoCellAnchor>
  <xdr:twoCellAnchor>
    <xdr:from>
      <xdr:col>12</xdr:col>
      <xdr:colOff>201084</xdr:colOff>
      <xdr:row>6</xdr:row>
      <xdr:rowOff>13804</xdr:rowOff>
    </xdr:from>
    <xdr:to>
      <xdr:col>21</xdr:col>
      <xdr:colOff>276895</xdr:colOff>
      <xdr:row>50</xdr:row>
      <xdr:rowOff>204107</xdr:rowOff>
    </xdr:to>
    <xdr:sp macro="" textlink="">
      <xdr:nvSpPr>
        <xdr:cNvPr id="5" name="正方形/長方形 4">
          <a:extLst>
            <a:ext uri="{FF2B5EF4-FFF2-40B4-BE49-F238E27FC236}">
              <a16:creationId xmlns:a16="http://schemas.microsoft.com/office/drawing/2014/main" id="{9231363E-0876-48AE-8016-422F0C9A7994}"/>
            </a:ext>
          </a:extLst>
        </xdr:cNvPr>
        <xdr:cNvSpPr>
          <a:spLocks noChangeAspect="1"/>
        </xdr:cNvSpPr>
      </xdr:nvSpPr>
      <xdr:spPr>
        <a:xfrm>
          <a:off x="16762921" y="1471712"/>
          <a:ext cx="6286500" cy="10308186"/>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n-ea"/>
              <a:ea typeface="+mn-ea"/>
            </a:rPr>
            <a:t>【</a:t>
          </a:r>
          <a:r>
            <a:rPr kumimoji="1" lang="ja-JP" altLang="en-US" sz="1100">
              <a:solidFill>
                <a:sysClr val="windowText" lastClr="000000"/>
              </a:solidFill>
              <a:latin typeface="+mn-ea"/>
              <a:ea typeface="+mn-ea"/>
            </a:rPr>
            <a:t>記入時の留意事項</a:t>
          </a:r>
          <a:r>
            <a:rPr kumimoji="1" lang="en-US" altLang="ja-JP" sz="1100">
              <a:solidFill>
                <a:sysClr val="windowText" lastClr="000000"/>
              </a:solidFill>
              <a:latin typeface="+mn-ea"/>
              <a:ea typeface="+mn-ea"/>
            </a:rPr>
            <a:t>】</a:t>
          </a:r>
          <a:r>
            <a:rPr kumimoji="1" lang="ja-JP" altLang="en-US" sz="1100">
              <a:solidFill>
                <a:sysClr val="windowText" lastClr="000000"/>
              </a:solidFill>
              <a:latin typeface="+mn-ea"/>
              <a:ea typeface="+mn-ea"/>
            </a:rPr>
            <a:t>　（様式提出の際は本枠を削除すること。）</a:t>
          </a:r>
          <a:endParaRPr kumimoji="1" lang="en-US" altLang="ja-JP" sz="1100">
            <a:solidFill>
              <a:sysClr val="windowText" lastClr="000000"/>
            </a:solidFill>
            <a:latin typeface="+mn-ea"/>
            <a:ea typeface="+mn-ea"/>
          </a:endParaRPr>
        </a:p>
        <a:p>
          <a:pPr algn="l"/>
          <a:r>
            <a:rPr kumimoji="0" lang="ja-JP" altLang="en-US" sz="1100" b="0" i="0" u="none" strike="noStrike">
              <a:solidFill>
                <a:sysClr val="windowText" lastClr="000000"/>
              </a:solidFill>
              <a:effectLst/>
              <a:latin typeface="+mn-lt"/>
              <a:ea typeface="+mn-ea"/>
              <a:cs typeface="+mn-cs"/>
            </a:rPr>
            <a:t>○月は想定される招請月で入力する。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〇謝金対象者</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名につき</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つの</a:t>
          </a:r>
          <a:r>
            <a:rPr kumimoji="0" lang="en-US" altLang="ja-JP" sz="1100" b="0" i="0" u="none" strike="noStrike">
              <a:solidFill>
                <a:sysClr val="windowText" lastClr="000000"/>
              </a:solidFill>
              <a:effectLst/>
              <a:latin typeface="+mn-lt"/>
              <a:ea typeface="+mn-ea"/>
              <a:cs typeface="+mn-cs"/>
            </a:rPr>
            <a:t>Excel</a:t>
          </a:r>
          <a:r>
            <a:rPr kumimoji="0" lang="ja-JP" altLang="en-US" sz="1100" b="0" i="0" u="none" strike="noStrike">
              <a:solidFill>
                <a:sysClr val="windowText" lastClr="000000"/>
              </a:solidFill>
              <a:effectLst/>
              <a:latin typeface="+mn-lt"/>
              <a:ea typeface="+mn-ea"/>
              <a:cs typeface="+mn-cs"/>
            </a:rPr>
            <a:t>を作成する</a:t>
          </a:r>
          <a:endParaRPr kumimoji="0" lang="en-US" altLang="ja-JP" sz="1100" b="0" i="0" u="none" strike="noStrike">
            <a:solidFill>
              <a:schemeClr val="tx1"/>
            </a:solidFill>
            <a:effectLst/>
            <a:latin typeface="+mn-lt"/>
            <a:ea typeface="+mn-ea"/>
            <a:cs typeface="+mn-cs"/>
          </a:endParaRPr>
        </a:p>
        <a:p>
          <a:r>
            <a:rPr kumimoji="0" lang="ja-JP" altLang="en-US" sz="1100" b="0" i="0" u="none" strike="noStrike">
              <a:solidFill>
                <a:schemeClr val="tx1"/>
              </a:solidFill>
              <a:effectLst/>
              <a:latin typeface="+mn-lt"/>
              <a:ea typeface="+mn-ea"/>
              <a:cs typeface="+mn-cs"/>
            </a:rPr>
            <a:t>○稼働時間見込みは</a:t>
          </a:r>
          <a:r>
            <a:rPr kumimoji="0" lang="en-US" altLang="ja-JP" sz="1100" b="0" i="0" u="none" strike="noStrike">
              <a:solidFill>
                <a:schemeClr val="tx1"/>
              </a:solidFill>
              <a:effectLst/>
              <a:latin typeface="+mn-lt"/>
              <a:ea typeface="+mn-ea"/>
              <a:cs typeface="+mn-cs"/>
            </a:rPr>
            <a:t>1</a:t>
          </a:r>
          <a:r>
            <a:rPr kumimoji="0" lang="ja-JP" altLang="en-US" sz="1100" b="0" i="0" u="none" strike="noStrike">
              <a:solidFill>
                <a:schemeClr val="tx1"/>
              </a:solidFill>
              <a:effectLst/>
              <a:latin typeface="+mn-lt"/>
              <a:ea typeface="+mn-ea"/>
              <a:cs typeface="+mn-cs"/>
            </a:rPr>
            <a:t>時間単位で記入する。（例：</a:t>
          </a:r>
          <a:r>
            <a:rPr kumimoji="0" lang="en-US" altLang="ja-JP" sz="1100" b="0" i="0" u="none" strike="noStrike">
              <a:solidFill>
                <a:schemeClr val="tx1"/>
              </a:solidFill>
              <a:effectLst/>
              <a:latin typeface="+mn-lt"/>
              <a:ea typeface="+mn-ea"/>
              <a:cs typeface="+mn-cs"/>
            </a:rPr>
            <a:t>5</a:t>
          </a:r>
          <a:r>
            <a:rPr kumimoji="0" lang="ja-JP" altLang="en-US" sz="1100" b="0" i="0" u="none" strike="noStrike">
              <a:solidFill>
                <a:schemeClr val="tx1"/>
              </a:solidFill>
              <a:effectLst/>
              <a:latin typeface="+mn-lt"/>
              <a:ea typeface="+mn-ea"/>
              <a:cs typeface="+mn-cs"/>
            </a:rPr>
            <a:t>時間</a:t>
          </a:r>
          <a:r>
            <a:rPr kumimoji="0" lang="en-US" altLang="ja-JP" sz="1100" b="0" i="0" u="none" strike="noStrike">
              <a:solidFill>
                <a:schemeClr val="tx1"/>
              </a:solidFill>
              <a:effectLst/>
              <a:latin typeface="+mn-lt"/>
              <a:ea typeface="+mn-ea"/>
              <a:cs typeface="+mn-cs"/>
            </a:rPr>
            <a:t>30</a:t>
          </a:r>
          <a:r>
            <a:rPr kumimoji="0" lang="ja-JP" altLang="en-US" sz="1100" b="0" i="0" u="none" strike="noStrike">
              <a:solidFill>
                <a:schemeClr val="tx1"/>
              </a:solidFill>
              <a:effectLst/>
              <a:latin typeface="+mn-lt"/>
              <a:ea typeface="+mn-ea"/>
              <a:cs typeface="+mn-cs"/>
            </a:rPr>
            <a:t>分の場合、</a:t>
          </a:r>
          <a:r>
            <a:rPr kumimoji="0" lang="en-US" altLang="ja-JP" sz="1100" b="0" i="0" u="none" strike="noStrike">
              <a:solidFill>
                <a:schemeClr val="tx1"/>
              </a:solidFill>
              <a:effectLst/>
              <a:latin typeface="+mn-lt"/>
              <a:ea typeface="+mn-ea"/>
              <a:cs typeface="+mn-cs"/>
            </a:rPr>
            <a:t>5.5</a:t>
          </a:r>
          <a:r>
            <a:rPr kumimoji="0" lang="ja-JP" altLang="en-US" sz="1100" b="0" i="0" u="none" strike="noStrike">
              <a:solidFill>
                <a:schemeClr val="tx1"/>
              </a:solidFill>
              <a:effectLst/>
              <a:latin typeface="+mn-lt"/>
              <a:ea typeface="+mn-ea"/>
              <a:cs typeface="+mn-cs"/>
            </a:rPr>
            <a:t>）</a:t>
          </a:r>
          <a:endParaRPr kumimoji="0" lang="en-US" altLang="ja-JP" sz="1100" b="0" i="0" u="none" strike="noStrike">
            <a:solidFill>
              <a:schemeClr val="tx1"/>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○補助対象事業者における謝金に関する規程に準じた金額は以下の通りとする。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講演等謝金支払基準における区分の記入時には以下表の①～⑬より該当する区分を選択する。</a:t>
          </a:r>
          <a:endParaRPr kumimoji="0" lang="en-US" altLang="ja-JP" sz="1100" b="0" i="0" u="none" strike="noStrike">
            <a:solidFill>
              <a:sysClr val="windowText" lastClr="000000"/>
            </a:solidFill>
            <a:effectLst/>
            <a:latin typeface="+mn-lt"/>
            <a:ea typeface="+mn-ea"/>
            <a:cs typeface="+mn-cs"/>
          </a:endParaRPr>
        </a:p>
        <a:p>
          <a:pPr algn="l"/>
          <a:r>
            <a:rPr kumimoji="1" lang="ja-JP" altLang="en-US" sz="1100" baseline="0">
              <a:solidFill>
                <a:sysClr val="windowText" lastClr="000000"/>
              </a:solidFill>
              <a:latin typeface="+mn-ea"/>
              <a:ea typeface="+mn-ea"/>
            </a:rPr>
            <a:t>参考：謝金の標準支払基準</a:t>
          </a:r>
          <a:endParaRPr kumimoji="1" lang="en-US" altLang="ja-JP" sz="1100" baseline="0">
            <a:solidFill>
              <a:sysClr val="windowText" lastClr="00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u="sng" baseline="0">
              <a:solidFill>
                <a:srgbClr val="FF0000"/>
              </a:solidFill>
              <a:effectLst/>
              <a:latin typeface="+mn-lt"/>
              <a:ea typeface="+mn-ea"/>
              <a:cs typeface="+mn-cs"/>
            </a:rPr>
            <a:t>※</a:t>
          </a:r>
          <a:r>
            <a:rPr kumimoji="1" lang="ja-JP" altLang="ja-JP" sz="1100" b="1" u="sng" baseline="0">
              <a:solidFill>
                <a:srgbClr val="FF0000"/>
              </a:solidFill>
              <a:effectLst/>
              <a:latin typeface="+mn-lt"/>
              <a:ea typeface="+mn-ea"/>
              <a:cs typeface="+mn-cs"/>
            </a:rPr>
            <a:t>本</a:t>
          </a:r>
          <a:r>
            <a:rPr kumimoji="1" lang="ja-JP" altLang="en-US" sz="1100" b="1" u="sng" baseline="0">
              <a:solidFill>
                <a:srgbClr val="FF0000"/>
              </a:solidFill>
              <a:effectLst/>
              <a:latin typeface="+mn-lt"/>
              <a:ea typeface="+mn-ea"/>
              <a:cs typeface="+mn-cs"/>
            </a:rPr>
            <a:t>事業においては、下記</a:t>
          </a:r>
          <a:r>
            <a:rPr kumimoji="1" lang="ja-JP" altLang="ja-JP" sz="1100" b="1" u="sng" baseline="0">
              <a:solidFill>
                <a:srgbClr val="FF0000"/>
              </a:solidFill>
              <a:effectLst/>
              <a:latin typeface="+mn-lt"/>
              <a:ea typeface="+mn-ea"/>
              <a:cs typeface="+mn-cs"/>
            </a:rPr>
            <a:t>謝金規定は税込みでの単価であることに留意すること</a:t>
          </a:r>
          <a:r>
            <a:rPr kumimoji="1" lang="ja-JP" altLang="en-US" sz="1100" b="1" u="sng" baseline="0">
              <a:solidFill>
                <a:srgbClr val="FF0000"/>
              </a:solidFill>
              <a:effectLst/>
              <a:latin typeface="+mn-lt"/>
              <a:ea typeface="+mn-ea"/>
              <a:cs typeface="+mn-cs"/>
            </a:rPr>
            <a:t>。</a:t>
          </a:r>
          <a:endParaRPr lang="ja-JP" altLang="ja-JP">
            <a:solidFill>
              <a:srgbClr val="FF0000"/>
            </a:solidFill>
            <a:effectLst/>
          </a:endParaRPr>
        </a:p>
        <a:p>
          <a:pPr algn="l"/>
          <a:r>
            <a:rPr kumimoji="1" lang="en-US" altLang="ja-JP" sz="1100" b="1" u="sng" baseline="0">
              <a:solidFill>
                <a:srgbClr val="FF0000"/>
              </a:solidFill>
              <a:latin typeface="+mn-ea"/>
              <a:ea typeface="+mn-ea"/>
            </a:rPr>
            <a:t>※</a:t>
          </a:r>
          <a:r>
            <a:rPr kumimoji="1" lang="ja-JP" altLang="en-US" sz="1100" b="1" u="sng" baseline="0">
              <a:solidFill>
                <a:srgbClr val="FF0000"/>
              </a:solidFill>
              <a:latin typeface="+mn-ea"/>
              <a:ea typeface="+mn-ea"/>
            </a:rPr>
            <a:t>申請課税区分の選択にあたっては、公募要領</a:t>
          </a:r>
          <a:r>
            <a:rPr kumimoji="1" lang="en-US" altLang="ja-JP" sz="1100" b="1" u="sng" baseline="0">
              <a:solidFill>
                <a:srgbClr val="FF0000"/>
              </a:solidFill>
              <a:latin typeface="+mn-ea"/>
              <a:ea typeface="+mn-ea"/>
            </a:rPr>
            <a:t>VI 11.</a:t>
          </a:r>
          <a:r>
            <a:rPr kumimoji="1" lang="ja-JP" altLang="en-US" sz="1100" b="1" u="sng" baseline="0">
              <a:solidFill>
                <a:srgbClr val="FF0000"/>
              </a:solidFill>
              <a:latin typeface="+mn-ea"/>
              <a:ea typeface="+mn-ea"/>
            </a:rPr>
            <a:t>を確認し、該当する区分を選択すること。</a:t>
          </a:r>
          <a:endParaRPr kumimoji="1" lang="en-US" altLang="ja-JP" sz="1100" b="1" u="sng" baseline="0">
            <a:solidFill>
              <a:srgbClr val="FF0000"/>
            </a:solidFill>
            <a:latin typeface="+mn-ea"/>
            <a:ea typeface="+mn-ea"/>
          </a:endParaRPr>
        </a:p>
        <a:p>
          <a:pPr algn="l"/>
          <a:endParaRPr kumimoji="1" lang="en-US" altLang="ja-JP" sz="1100" b="1" u="none" baseline="0">
            <a:solidFill>
              <a:schemeClr val="tx1"/>
            </a:solidFill>
            <a:latin typeface="+mn-ea"/>
            <a:ea typeface="+mn-ea"/>
          </a:endParaRPr>
        </a:p>
        <a:p>
          <a:pPr algn="l"/>
          <a:r>
            <a:rPr kumimoji="1" lang="ja-JP" altLang="en-US" sz="1100" b="1" u="none" baseline="0">
              <a:solidFill>
                <a:schemeClr val="tx1"/>
              </a:solidFill>
              <a:latin typeface="+mn-ea"/>
              <a:ea typeface="+mn-ea"/>
            </a:rPr>
            <a:t>・講演等謝金支払基準</a:t>
          </a:r>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pPr algn="l"/>
          <a:endParaRPr kumimoji="1" lang="en-US" altLang="ja-JP" sz="1100" b="1" u="none" baseline="0">
            <a:solidFill>
              <a:schemeClr val="tx1"/>
            </a:solidFill>
            <a:latin typeface="+mn-ea"/>
            <a:ea typeface="+mn-ea"/>
          </a:endParaRPr>
        </a:p>
        <a:p>
          <a:endParaRPr lang="ja-JP" altLang="ja-JP">
            <a:effectLst/>
          </a:endParaRPr>
        </a:p>
        <a:p>
          <a:r>
            <a:rPr kumimoji="1" lang="ja-JP" altLang="ja-JP" sz="1100" b="1" baseline="0">
              <a:solidFill>
                <a:schemeClr val="tx1"/>
              </a:solidFill>
              <a:effectLst/>
              <a:latin typeface="+mn-lt"/>
              <a:ea typeface="+mn-ea"/>
              <a:cs typeface="+mn-cs"/>
            </a:rPr>
            <a:t>・</a:t>
          </a:r>
          <a:r>
            <a:rPr kumimoji="1" lang="ja-JP" altLang="en-US" sz="1100" b="1" baseline="0">
              <a:solidFill>
                <a:schemeClr val="tx1"/>
              </a:solidFill>
              <a:effectLst/>
              <a:latin typeface="+mn-lt"/>
              <a:ea typeface="+mn-ea"/>
              <a:cs typeface="+mn-cs"/>
            </a:rPr>
            <a:t>会議出席</a:t>
          </a:r>
          <a:r>
            <a:rPr kumimoji="1" lang="ja-JP" altLang="ja-JP" sz="1100" b="1" baseline="0">
              <a:solidFill>
                <a:schemeClr val="tx1"/>
              </a:solidFill>
              <a:effectLst/>
              <a:latin typeface="+mn-lt"/>
              <a:ea typeface="+mn-ea"/>
              <a:cs typeface="+mn-cs"/>
            </a:rPr>
            <a:t>謝金支払基準</a:t>
          </a:r>
          <a:endParaRPr lang="ja-JP" altLang="ja-JP">
            <a:solidFill>
              <a:schemeClr val="tx1"/>
            </a:solidFill>
            <a:effectLst/>
          </a:endParaRPr>
        </a:p>
      </xdr:txBody>
    </xdr:sp>
    <xdr:clientData/>
  </xdr:twoCellAnchor>
  <xdr:twoCellAnchor editAs="oneCell">
    <xdr:from>
      <xdr:col>12</xdr:col>
      <xdr:colOff>243415</xdr:colOff>
      <xdr:row>13</xdr:row>
      <xdr:rowOff>157092</xdr:rowOff>
    </xdr:from>
    <xdr:to>
      <xdr:col>20</xdr:col>
      <xdr:colOff>1727</xdr:colOff>
      <xdr:row>27</xdr:row>
      <xdr:rowOff>88819</xdr:rowOff>
    </xdr:to>
    <xdr:pic>
      <xdr:nvPicPr>
        <xdr:cNvPr id="6" name="図 5">
          <a:extLst>
            <a:ext uri="{FF2B5EF4-FFF2-40B4-BE49-F238E27FC236}">
              <a16:creationId xmlns:a16="http://schemas.microsoft.com/office/drawing/2014/main" id="{71D3BF3B-333F-4499-B7B2-B9A5F68A05C6}"/>
            </a:ext>
          </a:extLst>
        </xdr:cNvPr>
        <xdr:cNvPicPr>
          <a:picLocks noChangeAspect="1"/>
        </xdr:cNvPicPr>
      </xdr:nvPicPr>
      <xdr:blipFill>
        <a:blip xmlns:r="http://schemas.openxmlformats.org/officeDocument/2006/relationships" r:embed="rId1"/>
        <a:stretch>
          <a:fillRect/>
        </a:stretch>
      </xdr:blipFill>
      <xdr:spPr>
        <a:xfrm>
          <a:off x="16836241" y="3497744"/>
          <a:ext cx="5280051" cy="3203358"/>
        </a:xfrm>
        <a:prstGeom prst="rect">
          <a:avLst/>
        </a:prstGeom>
      </xdr:spPr>
    </xdr:pic>
    <xdr:clientData/>
  </xdr:twoCellAnchor>
  <xdr:twoCellAnchor editAs="oneCell">
    <xdr:from>
      <xdr:col>12</xdr:col>
      <xdr:colOff>361561</xdr:colOff>
      <xdr:row>29</xdr:row>
      <xdr:rowOff>108463</xdr:rowOff>
    </xdr:from>
    <xdr:to>
      <xdr:col>19</xdr:col>
      <xdr:colOff>36431</xdr:colOff>
      <xdr:row>40</xdr:row>
      <xdr:rowOff>79329</xdr:rowOff>
    </xdr:to>
    <xdr:pic>
      <xdr:nvPicPr>
        <xdr:cNvPr id="7" name="図 6">
          <a:extLst>
            <a:ext uri="{FF2B5EF4-FFF2-40B4-BE49-F238E27FC236}">
              <a16:creationId xmlns:a16="http://schemas.microsoft.com/office/drawing/2014/main" id="{F8AD9296-F869-4FDF-A063-FE729616D4B0}"/>
            </a:ext>
          </a:extLst>
        </xdr:cNvPr>
        <xdr:cNvPicPr>
          <a:picLocks noChangeAspect="1"/>
        </xdr:cNvPicPr>
      </xdr:nvPicPr>
      <xdr:blipFill>
        <a:blip xmlns:r="http://schemas.openxmlformats.org/officeDocument/2006/relationships" r:embed="rId2"/>
        <a:stretch>
          <a:fillRect/>
        </a:stretch>
      </xdr:blipFill>
      <xdr:spPr>
        <a:xfrm>
          <a:off x="16954387" y="7134876"/>
          <a:ext cx="4506392" cy="2248583"/>
        </a:xfrm>
        <a:prstGeom prst="rect">
          <a:avLst/>
        </a:prstGeom>
      </xdr:spPr>
    </xdr:pic>
    <xdr:clientData/>
  </xdr:twoCellAnchor>
  <xdr:twoCellAnchor editAs="oneCell">
    <xdr:from>
      <xdr:col>12</xdr:col>
      <xdr:colOff>570421</xdr:colOff>
      <xdr:row>40</xdr:row>
      <xdr:rowOff>179033</xdr:rowOff>
    </xdr:from>
    <xdr:to>
      <xdr:col>18</xdr:col>
      <xdr:colOff>574186</xdr:colOff>
      <xdr:row>49</xdr:row>
      <xdr:rowOff>150282</xdr:rowOff>
    </xdr:to>
    <xdr:pic>
      <xdr:nvPicPr>
        <xdr:cNvPr id="8" name="図 7">
          <a:extLst>
            <a:ext uri="{FF2B5EF4-FFF2-40B4-BE49-F238E27FC236}">
              <a16:creationId xmlns:a16="http://schemas.microsoft.com/office/drawing/2014/main" id="{D7D3DC7D-7791-456B-A120-8E8120CBF733}"/>
            </a:ext>
          </a:extLst>
        </xdr:cNvPr>
        <xdr:cNvPicPr>
          <a:picLocks noChangeAspect="1"/>
        </xdr:cNvPicPr>
      </xdr:nvPicPr>
      <xdr:blipFill>
        <a:blip xmlns:r="http://schemas.openxmlformats.org/officeDocument/2006/relationships" r:embed="rId3"/>
        <a:stretch>
          <a:fillRect/>
        </a:stretch>
      </xdr:blipFill>
      <xdr:spPr>
        <a:xfrm>
          <a:off x="17132258" y="9616559"/>
          <a:ext cx="4144224" cy="18956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12</xdr:col>
      <xdr:colOff>51189</xdr:colOff>
      <xdr:row>9</xdr:row>
      <xdr:rowOff>370418</xdr:rowOff>
    </xdr:from>
    <xdr:to>
      <xdr:col>21</xdr:col>
      <xdr:colOff>127000</xdr:colOff>
      <xdr:row>32</xdr:row>
      <xdr:rowOff>52917</xdr:rowOff>
    </xdr:to>
    <xdr:sp macro="" textlink="">
      <xdr:nvSpPr>
        <xdr:cNvPr id="2" name="正方形/長方形 1">
          <a:extLst>
            <a:ext uri="{FF2B5EF4-FFF2-40B4-BE49-F238E27FC236}">
              <a16:creationId xmlns:a16="http://schemas.microsoft.com/office/drawing/2014/main" id="{AE0CB592-4E8D-4122-8ED5-B356D9018AD0}"/>
            </a:ext>
          </a:extLst>
        </xdr:cNvPr>
        <xdr:cNvSpPr>
          <a:spLocks noChangeAspect="1"/>
        </xdr:cNvSpPr>
      </xdr:nvSpPr>
      <xdr:spPr>
        <a:xfrm>
          <a:off x="16824714" y="2437343"/>
          <a:ext cx="6248011" cy="5521324"/>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n-ea"/>
              <a:ea typeface="+mn-ea"/>
            </a:rPr>
            <a:t>【</a:t>
          </a:r>
          <a:r>
            <a:rPr kumimoji="1" lang="ja-JP" altLang="en-US" sz="1100">
              <a:solidFill>
                <a:sysClr val="windowText" lastClr="000000"/>
              </a:solidFill>
              <a:latin typeface="+mn-ea"/>
              <a:ea typeface="+mn-ea"/>
            </a:rPr>
            <a:t>記入時の留意事項</a:t>
          </a:r>
          <a:r>
            <a:rPr kumimoji="1" lang="en-US" altLang="ja-JP" sz="1100">
              <a:solidFill>
                <a:sysClr val="windowText" lastClr="000000"/>
              </a:solidFill>
              <a:latin typeface="+mn-ea"/>
              <a:ea typeface="+mn-ea"/>
            </a:rPr>
            <a:t>】</a:t>
          </a:r>
          <a:r>
            <a:rPr kumimoji="0" lang="ja-JP" altLang="en-US" sz="1100" b="0" i="0" u="none" strike="noStrike">
              <a:solidFill>
                <a:sysClr val="windowText" lastClr="000000"/>
              </a:solidFill>
              <a:effectLst/>
              <a:latin typeface="+mn-lt"/>
              <a:ea typeface="+mn-ea"/>
              <a:cs typeface="+mn-cs"/>
            </a:rPr>
            <a:t>○月は想定される招請月で入力する。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〇謝金対象者</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名につき</a:t>
          </a:r>
          <a:r>
            <a:rPr kumimoji="0" lang="en-US" altLang="ja-JP" sz="1100" b="0" i="0" u="none" strike="noStrike">
              <a:solidFill>
                <a:sysClr val="windowText" lastClr="000000"/>
              </a:solidFill>
              <a:effectLst/>
              <a:latin typeface="+mn-lt"/>
              <a:ea typeface="+mn-ea"/>
              <a:cs typeface="+mn-cs"/>
            </a:rPr>
            <a:t>1</a:t>
          </a:r>
          <a:r>
            <a:rPr kumimoji="0" lang="ja-JP" altLang="en-US" sz="1100" b="0" i="0" u="none" strike="noStrike">
              <a:solidFill>
                <a:sysClr val="windowText" lastClr="000000"/>
              </a:solidFill>
              <a:effectLst/>
              <a:latin typeface="+mn-lt"/>
              <a:ea typeface="+mn-ea"/>
              <a:cs typeface="+mn-cs"/>
            </a:rPr>
            <a:t>つの</a:t>
          </a:r>
          <a:r>
            <a:rPr kumimoji="0" lang="en-US" altLang="ja-JP" sz="1100" b="0" i="0" u="none" strike="noStrike">
              <a:solidFill>
                <a:sysClr val="windowText" lastClr="000000"/>
              </a:solidFill>
              <a:effectLst/>
              <a:latin typeface="+mn-lt"/>
              <a:ea typeface="+mn-ea"/>
              <a:cs typeface="+mn-cs"/>
            </a:rPr>
            <a:t>Excel</a:t>
          </a:r>
          <a:r>
            <a:rPr kumimoji="0" lang="ja-JP" altLang="en-US" sz="1100" b="0" i="0" u="none" strike="noStrike">
              <a:solidFill>
                <a:sysClr val="windowText" lastClr="000000"/>
              </a:solidFill>
              <a:effectLst/>
              <a:latin typeface="+mn-lt"/>
              <a:ea typeface="+mn-ea"/>
              <a:cs typeface="+mn-cs"/>
            </a:rPr>
            <a:t>を作成する</a:t>
          </a:r>
          <a:endParaRPr kumimoji="0" lang="en-US" altLang="ja-JP" sz="1100" b="0" i="0" u="none" strike="noStrike">
            <a:solidFill>
              <a:schemeClr val="tx1"/>
            </a:solidFill>
            <a:effectLst/>
            <a:latin typeface="+mn-lt"/>
            <a:ea typeface="+mn-ea"/>
            <a:cs typeface="+mn-cs"/>
          </a:endParaRPr>
        </a:p>
        <a:p>
          <a:r>
            <a:rPr kumimoji="0" lang="ja-JP" altLang="en-US" sz="1100" b="0" i="0" u="none" strike="noStrike">
              <a:solidFill>
                <a:schemeClr val="tx1"/>
              </a:solidFill>
              <a:effectLst/>
              <a:latin typeface="+mn-lt"/>
              <a:ea typeface="+mn-ea"/>
              <a:cs typeface="+mn-cs"/>
            </a:rPr>
            <a:t>○執筆枚数見込みは日本語</a:t>
          </a:r>
          <a:r>
            <a:rPr kumimoji="0" lang="en-US" altLang="ja-JP" sz="1100" b="0" i="0" u="none" strike="noStrike">
              <a:solidFill>
                <a:schemeClr val="tx1"/>
              </a:solidFill>
              <a:effectLst/>
              <a:latin typeface="+mn-lt"/>
              <a:ea typeface="+mn-ea"/>
              <a:cs typeface="+mn-cs"/>
            </a:rPr>
            <a:t>400</a:t>
          </a:r>
          <a:r>
            <a:rPr kumimoji="0" lang="ja-JP" altLang="en-US" sz="1100" b="0" i="0" u="none" strike="noStrike">
              <a:solidFill>
                <a:schemeClr val="tx1"/>
              </a:solidFill>
              <a:effectLst/>
              <a:latin typeface="+mn-lt"/>
              <a:ea typeface="+mn-ea"/>
              <a:cs typeface="+mn-cs"/>
            </a:rPr>
            <a:t>字につき</a:t>
          </a:r>
          <a:r>
            <a:rPr kumimoji="0" lang="en-US" altLang="ja-JP" sz="1100" b="0" i="0" u="none" strike="noStrike">
              <a:solidFill>
                <a:schemeClr val="tx1"/>
              </a:solidFill>
              <a:effectLst/>
              <a:latin typeface="+mn-lt"/>
              <a:ea typeface="+mn-ea"/>
              <a:cs typeface="+mn-cs"/>
            </a:rPr>
            <a:t>1</a:t>
          </a:r>
          <a:r>
            <a:rPr kumimoji="0" lang="ja-JP" altLang="en-US" sz="1100" b="0" i="0" u="none" strike="noStrike">
              <a:solidFill>
                <a:schemeClr val="tx1"/>
              </a:solidFill>
              <a:effectLst/>
              <a:latin typeface="+mn-lt"/>
              <a:ea typeface="+mn-ea"/>
              <a:cs typeface="+mn-cs"/>
            </a:rPr>
            <a:t>枚を単位で記入する。（例：</a:t>
          </a:r>
          <a:r>
            <a:rPr kumimoji="0" lang="en-US" altLang="ja-JP" sz="1100" b="0" i="0" u="none" strike="noStrike">
              <a:solidFill>
                <a:schemeClr val="tx1"/>
              </a:solidFill>
              <a:effectLst/>
              <a:latin typeface="+mn-lt"/>
              <a:ea typeface="+mn-ea"/>
              <a:cs typeface="+mn-cs"/>
            </a:rPr>
            <a:t>1000</a:t>
          </a:r>
          <a:r>
            <a:rPr kumimoji="0" lang="ja-JP" altLang="en-US" sz="1100" b="0" i="0" u="none" strike="noStrike">
              <a:solidFill>
                <a:schemeClr val="tx1"/>
              </a:solidFill>
              <a:effectLst/>
              <a:latin typeface="+mn-lt"/>
              <a:ea typeface="+mn-ea"/>
              <a:cs typeface="+mn-cs"/>
            </a:rPr>
            <a:t>字の場合、</a:t>
          </a:r>
          <a:r>
            <a:rPr kumimoji="0" lang="en-US" altLang="ja-JP" sz="1100" b="0" i="0" u="none" strike="noStrike">
              <a:solidFill>
                <a:schemeClr val="tx1"/>
              </a:solidFill>
              <a:effectLst/>
              <a:latin typeface="+mn-lt"/>
              <a:ea typeface="+mn-ea"/>
              <a:cs typeface="+mn-cs"/>
            </a:rPr>
            <a:t>2.5</a:t>
          </a:r>
          <a:r>
            <a:rPr kumimoji="0" lang="ja-JP" altLang="en-US" sz="1100" b="0" i="0" u="none" strike="noStrike">
              <a:solidFill>
                <a:schemeClr val="tx1"/>
              </a:solidFill>
              <a:effectLst/>
              <a:latin typeface="+mn-lt"/>
              <a:ea typeface="+mn-ea"/>
              <a:cs typeface="+mn-cs"/>
            </a:rPr>
            <a:t>）</a:t>
          </a:r>
          <a:endParaRPr kumimoji="0" lang="en-US" altLang="ja-JP" sz="1100" b="0" i="0" u="none" strike="noStrike">
            <a:solidFill>
              <a:schemeClr val="tx1"/>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○補助対象事業者における謝金に関する規程に準じた金額は以下の通りとする。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a:solidFill>
                <a:sysClr val="windowText" lastClr="000000"/>
              </a:solidFill>
              <a:effectLst/>
              <a:latin typeface="+mn-lt"/>
              <a:ea typeface="+mn-ea"/>
              <a:cs typeface="+mn-cs"/>
            </a:rPr>
            <a:t>執筆支払基準における区分の記入時には以下表の①～⑬より該当する区分を選択する。</a:t>
          </a:r>
          <a:endParaRPr kumimoji="0" lang="en-US" altLang="ja-JP" sz="1100" b="0" i="0" u="none" strike="noStrike">
            <a:solidFill>
              <a:sysClr val="windowText" lastClr="000000"/>
            </a:solidFill>
            <a:effectLst/>
            <a:latin typeface="+mn-lt"/>
            <a:ea typeface="+mn-ea"/>
            <a:cs typeface="+mn-cs"/>
          </a:endParaRPr>
        </a:p>
        <a:p>
          <a:pPr algn="l"/>
          <a:r>
            <a:rPr kumimoji="0" lang="ja-JP" altLang="en-US" sz="1100" b="0" i="0" u="none" strike="noStrike" baseline="0">
              <a:solidFill>
                <a:sysClr val="windowText" lastClr="000000"/>
              </a:solidFill>
              <a:effectLst/>
              <a:latin typeface="+mn-lt"/>
              <a:ea typeface="+mn-ea"/>
              <a:cs typeface="+mn-cs"/>
            </a:rPr>
            <a:t>備</a:t>
          </a:r>
          <a:r>
            <a:rPr kumimoji="1" lang="ja-JP" altLang="en-US" sz="1100" baseline="0">
              <a:solidFill>
                <a:sysClr val="windowText" lastClr="000000"/>
              </a:solidFill>
              <a:latin typeface="+mn-ea"/>
              <a:ea typeface="+mn-ea"/>
            </a:rPr>
            <a:t>考：謝金の標準支払基準</a:t>
          </a:r>
          <a:endParaRPr kumimoji="1" lang="en-US" altLang="ja-JP" sz="1100" baseline="0">
            <a:solidFill>
              <a:sysClr val="windowText" lastClr="000000"/>
            </a:solidFill>
            <a:latin typeface="+mn-ea"/>
            <a:ea typeface="+mn-ea"/>
          </a:endParaRPr>
        </a:p>
        <a:p>
          <a:pPr algn="l"/>
          <a:r>
            <a:rPr kumimoji="1" lang="en-US" altLang="ja-JP" sz="1100" b="1" u="sng" baseline="0">
              <a:solidFill>
                <a:srgbClr val="FF0000"/>
              </a:solidFill>
              <a:latin typeface="+mn-ea"/>
              <a:ea typeface="+mn-ea"/>
            </a:rPr>
            <a:t>※</a:t>
          </a:r>
          <a:r>
            <a:rPr kumimoji="1" lang="ja-JP" altLang="en-US" sz="1100" b="1" u="sng" baseline="0">
              <a:solidFill>
                <a:srgbClr val="FF0000"/>
              </a:solidFill>
              <a:latin typeface="+mn-ea"/>
              <a:ea typeface="+mn-ea"/>
            </a:rPr>
            <a:t>本謝金規定は税込みでの単価であることに留意すること。</a:t>
          </a:r>
          <a:endParaRPr kumimoji="1" lang="en-US" altLang="ja-JP" sz="1100" b="1" u="sng" baseline="0">
            <a:solidFill>
              <a:srgbClr val="FF0000"/>
            </a:solidFill>
            <a:latin typeface="+mn-ea"/>
            <a:ea typeface="+mn-ea"/>
          </a:endParaRPr>
        </a:p>
        <a:p>
          <a:pPr algn="l"/>
          <a:r>
            <a:rPr kumimoji="1" lang="en-US" altLang="ja-JP" sz="1100" b="1" u="sng" baseline="0">
              <a:solidFill>
                <a:srgbClr val="FF0000"/>
              </a:solidFill>
              <a:latin typeface="+mn-ea"/>
              <a:ea typeface="+mn-ea"/>
            </a:rPr>
            <a:t>※</a:t>
          </a:r>
          <a:r>
            <a:rPr kumimoji="1" lang="ja-JP" altLang="en-US" sz="1100" b="1" u="sng" baseline="0">
              <a:solidFill>
                <a:srgbClr val="FF0000"/>
              </a:solidFill>
              <a:latin typeface="+mn-ea"/>
              <a:ea typeface="+mn-ea"/>
            </a:rPr>
            <a:t>申請課税区分の選択にあたっては、公募要領</a:t>
          </a:r>
          <a:r>
            <a:rPr kumimoji="1" lang="en-US" altLang="ja-JP" sz="1100" b="1" u="sng" baseline="0">
              <a:solidFill>
                <a:srgbClr val="FF0000"/>
              </a:solidFill>
              <a:latin typeface="+mn-ea"/>
              <a:ea typeface="+mn-ea"/>
            </a:rPr>
            <a:t>VI 11.</a:t>
          </a:r>
          <a:r>
            <a:rPr kumimoji="1" lang="ja-JP" altLang="en-US" sz="1100" b="1" u="sng" baseline="0">
              <a:solidFill>
                <a:srgbClr val="FF0000"/>
              </a:solidFill>
              <a:latin typeface="+mn-ea"/>
              <a:ea typeface="+mn-ea"/>
            </a:rPr>
            <a:t>を確認し、該当する区分を選択すること。</a:t>
          </a:r>
        </a:p>
        <a:p>
          <a:pPr algn="l"/>
          <a:endParaRPr kumimoji="1" lang="en-US" altLang="ja-JP" sz="1100" b="1" u="sng" baseline="0">
            <a:solidFill>
              <a:srgbClr val="FF0000"/>
            </a:solidFill>
            <a:latin typeface="+mn-ea"/>
            <a:ea typeface="+mn-ea"/>
          </a:endParaRPr>
        </a:p>
      </xdr:txBody>
    </xdr:sp>
    <xdr:clientData/>
  </xdr:twoCellAnchor>
  <xdr:twoCellAnchor editAs="oneCell">
    <xdr:from>
      <xdr:col>12</xdr:col>
      <xdr:colOff>100931</xdr:colOff>
      <xdr:row>14</xdr:row>
      <xdr:rowOff>221193</xdr:rowOff>
    </xdr:from>
    <xdr:to>
      <xdr:col>21</xdr:col>
      <xdr:colOff>130374</xdr:colOff>
      <xdr:row>25</xdr:row>
      <xdr:rowOff>37374</xdr:rowOff>
    </xdr:to>
    <xdr:pic>
      <xdr:nvPicPr>
        <xdr:cNvPr id="3" name="図 2">
          <a:extLst>
            <a:ext uri="{FF2B5EF4-FFF2-40B4-BE49-F238E27FC236}">
              <a16:creationId xmlns:a16="http://schemas.microsoft.com/office/drawing/2014/main" id="{0E2FF210-E2D7-4AF0-BE73-92D610E1D63E}"/>
            </a:ext>
          </a:extLst>
        </xdr:cNvPr>
        <xdr:cNvPicPr>
          <a:picLocks noChangeAspect="1"/>
        </xdr:cNvPicPr>
      </xdr:nvPicPr>
      <xdr:blipFill>
        <a:blip xmlns:r="http://schemas.openxmlformats.org/officeDocument/2006/relationships" r:embed="rId1"/>
        <a:stretch>
          <a:fillRect/>
        </a:stretch>
      </xdr:blipFill>
      <xdr:spPr>
        <a:xfrm>
          <a:off x="16896681" y="4094693"/>
          <a:ext cx="6220693" cy="2366764"/>
        </a:xfrm>
        <a:prstGeom prst="rect">
          <a:avLst/>
        </a:prstGeom>
      </xdr:spPr>
    </xdr:pic>
    <xdr:clientData/>
  </xdr:twoCellAnchor>
  <xdr:twoCellAnchor>
    <xdr:from>
      <xdr:col>9</xdr:col>
      <xdr:colOff>539750</xdr:colOff>
      <xdr:row>17</xdr:row>
      <xdr:rowOff>52916</xdr:rowOff>
    </xdr:from>
    <xdr:to>
      <xdr:col>10</xdr:col>
      <xdr:colOff>21166</xdr:colOff>
      <xdr:row>20</xdr:row>
      <xdr:rowOff>190501</xdr:rowOff>
    </xdr:to>
    <xdr:sp macro="" textlink="">
      <xdr:nvSpPr>
        <xdr:cNvPr id="9" name="四角形吹き出し 6">
          <a:extLst>
            <a:ext uri="{FF2B5EF4-FFF2-40B4-BE49-F238E27FC236}">
              <a16:creationId xmlns:a16="http://schemas.microsoft.com/office/drawing/2014/main" id="{E8B83D56-3B0D-4FA8-BB5F-A6D41F6F0D5D}"/>
            </a:ext>
          </a:extLst>
        </xdr:cNvPr>
        <xdr:cNvSpPr/>
      </xdr:nvSpPr>
      <xdr:spPr>
        <a:xfrm>
          <a:off x="12001500" y="4656666"/>
          <a:ext cx="2645833" cy="867835"/>
        </a:xfrm>
        <a:prstGeom prst="wedgeRectCallout">
          <a:avLst>
            <a:gd name="adj1" fmla="val -42651"/>
            <a:gd name="adj2" fmla="val -192788"/>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補助対象額の上限は謝金支払基準の単価ですので、内規における時間単価の方が高い場合は、選択をしても謝金支払基準の単価で計算されます。</a:t>
          </a:r>
        </a:p>
      </xdr:txBody>
    </xdr:sp>
    <xdr:clientData/>
  </xdr:twoCellAnchor>
  <xdr:twoCellAnchor>
    <xdr:from>
      <xdr:col>7</xdr:col>
      <xdr:colOff>1894417</xdr:colOff>
      <xdr:row>15</xdr:row>
      <xdr:rowOff>232833</xdr:rowOff>
    </xdr:from>
    <xdr:to>
      <xdr:col>9</xdr:col>
      <xdr:colOff>317500</xdr:colOff>
      <xdr:row>18</xdr:row>
      <xdr:rowOff>2</xdr:rowOff>
    </xdr:to>
    <xdr:sp macro="" textlink="">
      <xdr:nvSpPr>
        <xdr:cNvPr id="10" name="四角形吹き出し 6">
          <a:extLst>
            <a:ext uri="{FF2B5EF4-FFF2-40B4-BE49-F238E27FC236}">
              <a16:creationId xmlns:a16="http://schemas.microsoft.com/office/drawing/2014/main" id="{88831299-2728-47BD-BF9E-475B601BDED6}"/>
            </a:ext>
          </a:extLst>
        </xdr:cNvPr>
        <xdr:cNvSpPr/>
      </xdr:nvSpPr>
      <xdr:spPr>
        <a:xfrm>
          <a:off x="9133417" y="4349750"/>
          <a:ext cx="2645833" cy="497419"/>
        </a:xfrm>
        <a:prstGeom prst="wedgeRectCallout">
          <a:avLst>
            <a:gd name="adj1" fmla="val -7051"/>
            <a:gd name="adj2" fmla="val -248107"/>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内規等での謝金単価設定がある場合は記載をしてください。</a:t>
          </a:r>
        </a:p>
      </xdr:txBody>
    </xdr:sp>
    <xdr:clientData/>
  </xdr:twoCellAnchor>
  <xdr:twoCellAnchor>
    <xdr:from>
      <xdr:col>6</xdr:col>
      <xdr:colOff>529167</xdr:colOff>
      <xdr:row>15</xdr:row>
      <xdr:rowOff>232833</xdr:rowOff>
    </xdr:from>
    <xdr:to>
      <xdr:col>7</xdr:col>
      <xdr:colOff>1714500</xdr:colOff>
      <xdr:row>18</xdr:row>
      <xdr:rowOff>2</xdr:rowOff>
    </xdr:to>
    <xdr:sp macro="" textlink="">
      <xdr:nvSpPr>
        <xdr:cNvPr id="11" name="四角形吹き出し 6">
          <a:extLst>
            <a:ext uri="{FF2B5EF4-FFF2-40B4-BE49-F238E27FC236}">
              <a16:creationId xmlns:a16="http://schemas.microsoft.com/office/drawing/2014/main" id="{C77A78D4-6EBE-44F4-8139-E15EFCDD1F88}"/>
            </a:ext>
          </a:extLst>
        </xdr:cNvPr>
        <xdr:cNvSpPr/>
      </xdr:nvSpPr>
      <xdr:spPr>
        <a:xfrm>
          <a:off x="6307667" y="4349750"/>
          <a:ext cx="2645833" cy="497419"/>
        </a:xfrm>
        <a:prstGeom prst="wedgeRectCallout">
          <a:avLst>
            <a:gd name="adj1" fmla="val -7051"/>
            <a:gd name="adj2" fmla="val -248107"/>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右表より、該当する区分における単価を引用して入力してください。</a:t>
          </a:r>
        </a:p>
      </xdr:txBody>
    </xdr:sp>
    <xdr:clientData/>
  </xdr:twoCellAnchor>
  <xdr:twoCellAnchor>
    <xdr:from>
      <xdr:col>5</xdr:col>
      <xdr:colOff>254000</xdr:colOff>
      <xdr:row>15</xdr:row>
      <xdr:rowOff>232833</xdr:rowOff>
    </xdr:from>
    <xdr:to>
      <xdr:col>5</xdr:col>
      <xdr:colOff>2899833</xdr:colOff>
      <xdr:row>18</xdr:row>
      <xdr:rowOff>2</xdr:rowOff>
    </xdr:to>
    <xdr:sp macro="" textlink="">
      <xdr:nvSpPr>
        <xdr:cNvPr id="12" name="四角形吹き出し 6">
          <a:extLst>
            <a:ext uri="{FF2B5EF4-FFF2-40B4-BE49-F238E27FC236}">
              <a16:creationId xmlns:a16="http://schemas.microsoft.com/office/drawing/2014/main" id="{82A262EC-515F-42A3-B009-1A4231F61B10}"/>
            </a:ext>
          </a:extLst>
        </xdr:cNvPr>
        <xdr:cNvSpPr/>
      </xdr:nvSpPr>
      <xdr:spPr>
        <a:xfrm>
          <a:off x="2370667" y="4349750"/>
          <a:ext cx="2645833" cy="497419"/>
        </a:xfrm>
        <a:prstGeom prst="wedgeRectCallout">
          <a:avLst>
            <a:gd name="adj1" fmla="val -7051"/>
            <a:gd name="adj2" fmla="val -248107"/>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現時点で決まっている内容を具体的に記載してください。</a:t>
          </a:r>
        </a:p>
      </xdr:txBody>
    </xdr:sp>
    <xdr:clientData/>
  </xdr:twoCellAnchor>
  <xdr:twoCellAnchor>
    <xdr:from>
      <xdr:col>7</xdr:col>
      <xdr:colOff>1640417</xdr:colOff>
      <xdr:row>26</xdr:row>
      <xdr:rowOff>42333</xdr:rowOff>
    </xdr:from>
    <xdr:to>
      <xdr:col>9</xdr:col>
      <xdr:colOff>63500</xdr:colOff>
      <xdr:row>28</xdr:row>
      <xdr:rowOff>105836</xdr:rowOff>
    </xdr:to>
    <xdr:sp macro="" textlink="">
      <xdr:nvSpPr>
        <xdr:cNvPr id="13" name="四角形吹き出し 6">
          <a:extLst>
            <a:ext uri="{FF2B5EF4-FFF2-40B4-BE49-F238E27FC236}">
              <a16:creationId xmlns:a16="http://schemas.microsoft.com/office/drawing/2014/main" id="{FCD8B39B-5089-49B9-99E3-903C320D8C1A}"/>
            </a:ext>
          </a:extLst>
        </xdr:cNvPr>
        <xdr:cNvSpPr/>
      </xdr:nvSpPr>
      <xdr:spPr>
        <a:xfrm>
          <a:off x="8879417" y="6678083"/>
          <a:ext cx="2645833" cy="486836"/>
        </a:xfrm>
        <a:prstGeom prst="wedgeRectCallout">
          <a:avLst>
            <a:gd name="adj1" fmla="val 97749"/>
            <a:gd name="adj2" fmla="val -39413"/>
          </a:avLst>
        </a:prstGeom>
        <a:solidFill>
          <a:schemeClr val="accent6">
            <a:lumMod val="20000"/>
            <a:lumOff val="8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具体的な業務の対価として謝金を支払う場合、消費税の課税対象となります。</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75206</xdr:colOff>
      <xdr:row>5</xdr:row>
      <xdr:rowOff>133973</xdr:rowOff>
    </xdr:from>
    <xdr:to>
      <xdr:col>9</xdr:col>
      <xdr:colOff>1</xdr:colOff>
      <xdr:row>7</xdr:row>
      <xdr:rowOff>130024</xdr:rowOff>
    </xdr:to>
    <xdr:sp macro="" textlink="">
      <xdr:nvSpPr>
        <xdr:cNvPr id="17" name="吹き出し: 四角形 9">
          <a:extLst>
            <a:ext uri="{FF2B5EF4-FFF2-40B4-BE49-F238E27FC236}">
              <a16:creationId xmlns:a16="http://schemas.microsoft.com/office/drawing/2014/main" id="{00000000-0008-0000-0500-000011000000}"/>
            </a:ext>
          </a:extLst>
        </xdr:cNvPr>
        <xdr:cNvSpPr/>
      </xdr:nvSpPr>
      <xdr:spPr>
        <a:xfrm>
          <a:off x="752539" y="1175373"/>
          <a:ext cx="4064995" cy="478651"/>
        </a:xfrm>
        <a:prstGeom prst="wedgeRectCallout">
          <a:avLst>
            <a:gd name="adj1" fmla="val -341"/>
            <a:gd name="adj2" fmla="val -80289"/>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r>
            <a:rPr lang="ja-JP" altLang="en-US" sz="1000">
              <a:solidFill>
                <a:srgbClr val="FF0000"/>
              </a:solidFill>
              <a:effectLst/>
              <a:latin typeface="+mn-lt"/>
              <a:ea typeface="+mn-ea"/>
              <a:cs typeface="+mn-cs"/>
            </a:rPr>
            <a:t>補助対象事業をプルダウンより選択してください</a:t>
          </a:r>
          <a:endParaRPr lang="ja-JP" sz="1000" kern="100">
            <a:solidFill>
              <a:srgbClr val="FF0000"/>
            </a:solidFill>
            <a:effectLst/>
            <a:ea typeface="ＭＳ 明朝" panose="02020609040205080304" pitchFamily="17" charset="-128"/>
            <a:cs typeface="Times New Roman" panose="02020603050405020304" pitchFamily="18" charset="0"/>
          </a:endParaRPr>
        </a:p>
      </xdr:txBody>
    </xdr:sp>
    <xdr:clientData/>
  </xdr:twoCellAnchor>
  <xdr:twoCellAnchor>
    <xdr:from>
      <xdr:col>15</xdr:col>
      <xdr:colOff>117538</xdr:colOff>
      <xdr:row>2</xdr:row>
      <xdr:rowOff>33867</xdr:rowOff>
    </xdr:from>
    <xdr:to>
      <xdr:col>18</xdr:col>
      <xdr:colOff>359586</xdr:colOff>
      <xdr:row>4</xdr:row>
      <xdr:rowOff>2988</xdr:rowOff>
    </xdr:to>
    <xdr:sp macro="" textlink="">
      <xdr:nvSpPr>
        <xdr:cNvPr id="18" name="吹き出し: 四角形 9">
          <a:extLst>
            <a:ext uri="{FF2B5EF4-FFF2-40B4-BE49-F238E27FC236}">
              <a16:creationId xmlns:a16="http://schemas.microsoft.com/office/drawing/2014/main" id="{00000000-0008-0000-0500-000012000000}"/>
            </a:ext>
          </a:extLst>
        </xdr:cNvPr>
        <xdr:cNvSpPr/>
      </xdr:nvSpPr>
      <xdr:spPr>
        <a:xfrm>
          <a:off x="8956738" y="474134"/>
          <a:ext cx="3442448" cy="358587"/>
        </a:xfrm>
        <a:prstGeom prst="wedgeRectCallout">
          <a:avLst>
            <a:gd name="adj1" fmla="val 63460"/>
            <a:gd name="adj2" fmla="val 21596"/>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a:spcAft>
              <a:spcPts val="0"/>
            </a:spcAft>
          </a:pPr>
          <a:r>
            <a:rPr lang="ja-JP" altLang="en-US" sz="1000" kern="100">
              <a:solidFill>
                <a:srgbClr val="FF0000"/>
              </a:solidFill>
              <a:effectLst/>
              <a:ea typeface="ＭＳ 明朝" panose="02020609040205080304" pitchFamily="17" charset="-128"/>
              <a:cs typeface="Times New Roman" panose="02020603050405020304" pitchFamily="18" charset="0"/>
            </a:rPr>
            <a:t>必ず記載してください。</a:t>
          </a:r>
          <a:endParaRPr lang="en-US" altLang="ja-JP" sz="1000" kern="100">
            <a:solidFill>
              <a:srgbClr val="FF0000"/>
            </a:solidFill>
            <a:effectLst/>
            <a:ea typeface="ＭＳ 明朝" panose="02020609040205080304" pitchFamily="17" charset="-128"/>
            <a:cs typeface="Times New Roman" panose="02020603050405020304" pitchFamily="18" charset="0"/>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000" kern="100">
              <a:solidFill>
                <a:srgbClr val="FF0000"/>
              </a:solidFill>
              <a:effectLst/>
              <a:ea typeface="ＭＳ 明朝" panose="02020609040205080304" pitchFamily="17" charset="-128"/>
              <a:cs typeface="Times New Roman" panose="02020603050405020304" pitchFamily="18" charset="0"/>
            </a:rPr>
            <a:t>なお、</a:t>
          </a:r>
          <a:r>
            <a:rPr lang="ja-JP" altLang="en-US" sz="1000" b="1" kern="100">
              <a:solidFill>
                <a:srgbClr val="FF0000"/>
              </a:solidFill>
              <a:effectLst/>
              <a:ea typeface="ＭＳ 明朝" panose="02020609040205080304" pitchFamily="17" charset="-128"/>
              <a:cs typeface="Times New Roman" panose="02020603050405020304" pitchFamily="18" charset="0"/>
            </a:rPr>
            <a:t>支給対象者</a:t>
          </a:r>
          <a:r>
            <a:rPr kumimoji="1" lang="ja-JP" altLang="ja-JP" sz="1000" b="1">
              <a:solidFill>
                <a:srgbClr val="FF0000"/>
              </a:solidFill>
              <a:effectLst/>
              <a:latin typeface="+mn-lt"/>
              <a:ea typeface="+mn-ea"/>
              <a:cs typeface="+mn-cs"/>
            </a:rPr>
            <a:t>ごと</a:t>
          </a:r>
          <a:r>
            <a:rPr kumimoji="1" lang="ja-JP" altLang="en-US" sz="1000" b="1">
              <a:solidFill>
                <a:srgbClr val="FF0000"/>
              </a:solidFill>
              <a:effectLst/>
              <a:latin typeface="+mn-lt"/>
              <a:ea typeface="+mn-ea"/>
              <a:cs typeface="+mn-cs"/>
            </a:rPr>
            <a:t>、月ごと</a:t>
          </a:r>
          <a:r>
            <a:rPr kumimoji="1" lang="ja-JP" altLang="ja-JP" sz="1000" b="1">
              <a:solidFill>
                <a:srgbClr val="FF0000"/>
              </a:solidFill>
              <a:effectLst/>
              <a:latin typeface="+mn-lt"/>
              <a:ea typeface="+mn-ea"/>
              <a:cs typeface="+mn-cs"/>
            </a:rPr>
            <a:t>に</a:t>
          </a:r>
          <a:r>
            <a:rPr kumimoji="1" lang="ja-JP" altLang="en-US" sz="1000" b="1">
              <a:solidFill>
                <a:srgbClr val="FF0000"/>
              </a:solidFill>
              <a:effectLst/>
              <a:latin typeface="+mn-lt"/>
              <a:ea typeface="+mn-ea"/>
              <a:cs typeface="+mn-cs"/>
            </a:rPr>
            <a:t>１枚</a:t>
          </a:r>
          <a:r>
            <a:rPr kumimoji="1" lang="ja-JP" altLang="ja-JP" sz="1000" b="1">
              <a:solidFill>
                <a:srgbClr val="FF0000"/>
              </a:solidFill>
              <a:effectLst/>
              <a:latin typeface="+mn-lt"/>
              <a:ea typeface="+mn-ea"/>
              <a:cs typeface="+mn-cs"/>
            </a:rPr>
            <a:t>作成する</a:t>
          </a:r>
          <a:r>
            <a:rPr kumimoji="1" lang="ja-JP" altLang="ja-JP" sz="1000">
              <a:solidFill>
                <a:srgbClr val="FF0000"/>
              </a:solidFill>
              <a:effectLst/>
              <a:latin typeface="+mn-lt"/>
              <a:ea typeface="+mn-ea"/>
              <a:cs typeface="+mn-cs"/>
            </a:rPr>
            <a:t>必要があります。</a:t>
          </a:r>
          <a:endParaRPr lang="ja-JP" altLang="ja-JP" sz="1000">
            <a:solidFill>
              <a:srgbClr val="FF0000"/>
            </a:solidFill>
            <a:effectLst/>
          </a:endParaRPr>
        </a:p>
      </xdr:txBody>
    </xdr:sp>
    <xdr:clientData/>
  </xdr:twoCellAnchor>
  <xdr:twoCellAnchor>
    <xdr:from>
      <xdr:col>5</xdr:col>
      <xdr:colOff>485391</xdr:colOff>
      <xdr:row>16</xdr:row>
      <xdr:rowOff>70473</xdr:rowOff>
    </xdr:from>
    <xdr:to>
      <xdr:col>8</xdr:col>
      <xdr:colOff>85915</xdr:colOff>
      <xdr:row>18</xdr:row>
      <xdr:rowOff>178909</xdr:rowOff>
    </xdr:to>
    <xdr:sp macro="" textlink="">
      <xdr:nvSpPr>
        <xdr:cNvPr id="19" name="吹き出し: 四角形 9">
          <a:extLst>
            <a:ext uri="{FF2B5EF4-FFF2-40B4-BE49-F238E27FC236}">
              <a16:creationId xmlns:a16="http://schemas.microsoft.com/office/drawing/2014/main" id="{00000000-0008-0000-0500-000013000000}"/>
            </a:ext>
          </a:extLst>
        </xdr:cNvPr>
        <xdr:cNvSpPr/>
      </xdr:nvSpPr>
      <xdr:spPr>
        <a:xfrm>
          <a:off x="2991524" y="4126006"/>
          <a:ext cx="1793391" cy="497903"/>
        </a:xfrm>
        <a:prstGeom prst="wedgeRectCallout">
          <a:avLst>
            <a:gd name="adj1" fmla="val -50875"/>
            <a:gd name="adj2" fmla="val -121220"/>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rgbClr val="FF0000"/>
              </a:solidFill>
              <a:effectLst/>
              <a:latin typeface="+mn-lt"/>
              <a:ea typeface="+mn-ea"/>
              <a:cs typeface="+mn-cs"/>
            </a:rPr>
            <a:t>補助事業従事時間</a:t>
          </a:r>
          <a:r>
            <a:rPr lang="ja-JP" altLang="ja-JP" sz="1000" b="0" i="0">
              <a:solidFill>
                <a:srgbClr val="FF0000"/>
              </a:solidFill>
              <a:effectLst/>
              <a:latin typeface="+mn-lt"/>
              <a:ea typeface="+mn-ea"/>
              <a:cs typeface="+mn-cs"/>
            </a:rPr>
            <a:t>欄は「</a:t>
          </a:r>
          <a:r>
            <a:rPr lang="en-US" altLang="ja-JP" sz="1000" b="0" i="0">
              <a:solidFill>
                <a:srgbClr val="FF0000"/>
              </a:solidFill>
              <a:effectLst/>
              <a:latin typeface="+mn-lt"/>
              <a:ea typeface="+mn-ea"/>
              <a:cs typeface="+mn-cs"/>
            </a:rPr>
            <a:t>hh</a:t>
          </a:r>
          <a:r>
            <a:rPr lang="ja-JP" altLang="ja-JP" sz="1000" b="0" i="0">
              <a:solidFill>
                <a:srgbClr val="FF0000"/>
              </a:solidFill>
              <a:effectLst/>
              <a:latin typeface="+mn-lt"/>
              <a:ea typeface="+mn-ea"/>
              <a:cs typeface="+mn-cs"/>
            </a:rPr>
            <a:t>：</a:t>
          </a:r>
          <a:r>
            <a:rPr lang="en-US" altLang="ja-JP" sz="1000" b="0" i="0">
              <a:solidFill>
                <a:srgbClr val="FF0000"/>
              </a:solidFill>
              <a:effectLst/>
              <a:latin typeface="+mn-lt"/>
              <a:ea typeface="+mn-ea"/>
              <a:cs typeface="+mn-cs"/>
            </a:rPr>
            <a:t>mm</a:t>
          </a:r>
          <a:r>
            <a:rPr lang="ja-JP" altLang="ja-JP" sz="1000" b="0" i="0">
              <a:solidFill>
                <a:srgbClr val="FF0000"/>
              </a:solidFill>
              <a:effectLst/>
              <a:latin typeface="+mn-lt"/>
              <a:ea typeface="+mn-ea"/>
              <a:cs typeface="+mn-cs"/>
            </a:rPr>
            <a:t>」形式で、半角・</a:t>
          </a:r>
          <a:r>
            <a:rPr lang="en-US" altLang="ja-JP" sz="1000" b="0" i="0">
              <a:solidFill>
                <a:srgbClr val="FF0000"/>
              </a:solidFill>
              <a:effectLst/>
              <a:latin typeface="+mn-lt"/>
              <a:ea typeface="+mn-ea"/>
              <a:cs typeface="+mn-cs"/>
            </a:rPr>
            <a:t>24</a:t>
          </a:r>
          <a:r>
            <a:rPr lang="ja-JP" altLang="ja-JP" sz="1000" b="0" i="0">
              <a:solidFill>
                <a:srgbClr val="FF0000"/>
              </a:solidFill>
              <a:effectLst/>
              <a:latin typeface="+mn-lt"/>
              <a:ea typeface="+mn-ea"/>
              <a:cs typeface="+mn-cs"/>
            </a:rPr>
            <a:t>時間表記で入力</a:t>
          </a:r>
          <a:r>
            <a:rPr lang="ja-JP" altLang="en-US" sz="1000" b="0" i="0">
              <a:solidFill>
                <a:srgbClr val="FF0000"/>
              </a:solidFill>
              <a:effectLst/>
              <a:latin typeface="+mn-lt"/>
              <a:ea typeface="+mn-ea"/>
              <a:cs typeface="+mn-cs"/>
            </a:rPr>
            <a:t>してください</a:t>
          </a:r>
          <a:r>
            <a:rPr lang="ja-JP" altLang="ja-JP" sz="1000" b="0" i="0">
              <a:solidFill>
                <a:srgbClr val="FF0000"/>
              </a:solidFill>
              <a:effectLst/>
              <a:latin typeface="+mn-lt"/>
              <a:ea typeface="+mn-ea"/>
              <a:cs typeface="+mn-cs"/>
            </a:rPr>
            <a:t>。</a:t>
          </a:r>
          <a:endParaRPr lang="ja-JP" altLang="ja-JP" sz="1000">
            <a:solidFill>
              <a:srgbClr val="FF0000"/>
            </a:solidFill>
            <a:effectLst/>
          </a:endParaRPr>
        </a:p>
      </xdr:txBody>
    </xdr:sp>
    <xdr:clientData/>
  </xdr:twoCellAnchor>
  <xdr:twoCellAnchor>
    <xdr:from>
      <xdr:col>1</xdr:col>
      <xdr:colOff>287867</xdr:colOff>
      <xdr:row>17</xdr:row>
      <xdr:rowOff>189502</xdr:rowOff>
    </xdr:from>
    <xdr:to>
      <xdr:col>4</xdr:col>
      <xdr:colOff>69478</xdr:colOff>
      <xdr:row>22</xdr:row>
      <xdr:rowOff>13696</xdr:rowOff>
    </xdr:to>
    <xdr:sp macro="" textlink="">
      <xdr:nvSpPr>
        <xdr:cNvPr id="20" name="吹き出し: 四角形 9">
          <a:extLst>
            <a:ext uri="{FF2B5EF4-FFF2-40B4-BE49-F238E27FC236}">
              <a16:creationId xmlns:a16="http://schemas.microsoft.com/office/drawing/2014/main" id="{00000000-0008-0000-0500-000014000000}"/>
            </a:ext>
          </a:extLst>
        </xdr:cNvPr>
        <xdr:cNvSpPr/>
      </xdr:nvSpPr>
      <xdr:spPr>
        <a:xfrm>
          <a:off x="406400" y="4439769"/>
          <a:ext cx="1822078" cy="797860"/>
        </a:xfrm>
        <a:prstGeom prst="wedgeRectCallout">
          <a:avLst>
            <a:gd name="adj1" fmla="val -23513"/>
            <a:gd name="adj2" fmla="val -282470"/>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a:spcAft>
              <a:spcPts val="0"/>
            </a:spcAft>
          </a:pPr>
          <a:r>
            <a:rPr lang="ja-JP" altLang="en-US" sz="1050" kern="100">
              <a:solidFill>
                <a:srgbClr val="FF0000"/>
              </a:solidFill>
              <a:effectLst/>
              <a:ea typeface="ＭＳ 明朝" panose="02020609040205080304" pitchFamily="17" charset="-128"/>
              <a:cs typeface="Times New Roman" panose="02020603050405020304" pitchFamily="18" charset="0"/>
            </a:rPr>
            <a:t>「曜日」は”</a:t>
          </a:r>
          <a:r>
            <a:rPr lang="ja-JP" altLang="ja-JP" sz="1050">
              <a:solidFill>
                <a:srgbClr val="FF0000"/>
              </a:solidFill>
              <a:effectLst/>
              <a:latin typeface="+mn-lt"/>
              <a:ea typeface="+mn-ea"/>
              <a:cs typeface="+mn-cs"/>
            </a:rPr>
            <a:t>初日のみ</a:t>
          </a:r>
          <a:r>
            <a:rPr lang="ja-JP" altLang="en-US" sz="1050" kern="100">
              <a:solidFill>
                <a:srgbClr val="FF0000"/>
              </a:solidFill>
              <a:effectLst/>
              <a:ea typeface="ＭＳ 明朝" panose="02020609040205080304" pitchFamily="17" charset="-128"/>
              <a:cs typeface="Times New Roman" panose="02020603050405020304" pitchFamily="18" charset="0"/>
            </a:rPr>
            <a:t>”プルダウンで選択してください。</a:t>
          </a:r>
          <a:endParaRPr lang="en-US" altLang="ja-JP" sz="1050" kern="100">
            <a:solidFill>
              <a:srgbClr val="FF0000"/>
            </a:solidFill>
            <a:effectLst/>
            <a:ea typeface="ＭＳ 明朝" panose="02020609040205080304" pitchFamily="17" charset="-128"/>
            <a:cs typeface="Times New Roman" panose="02020603050405020304" pitchFamily="18" charset="0"/>
          </a:endParaRPr>
        </a:p>
        <a:p>
          <a:pPr algn="l">
            <a:spcAft>
              <a:spcPts val="0"/>
            </a:spcAft>
          </a:pPr>
          <a:r>
            <a:rPr lang="ja-JP" altLang="en-US" sz="1050" kern="100">
              <a:solidFill>
                <a:srgbClr val="FF0000"/>
              </a:solidFill>
              <a:effectLst/>
              <a:ea typeface="ＭＳ 明朝" panose="02020609040205080304" pitchFamily="17" charset="-128"/>
              <a:cs typeface="Times New Roman" panose="02020603050405020304" pitchFamily="18" charset="0"/>
            </a:rPr>
            <a:t>初日以降は自動反映されます。</a:t>
          </a:r>
        </a:p>
      </xdr:txBody>
    </xdr:sp>
    <xdr:clientData/>
  </xdr:twoCellAnchor>
  <xdr:twoCellAnchor>
    <xdr:from>
      <xdr:col>4</xdr:col>
      <xdr:colOff>313766</xdr:colOff>
      <xdr:row>32</xdr:row>
      <xdr:rowOff>317996</xdr:rowOff>
    </xdr:from>
    <xdr:to>
      <xdr:col>15</xdr:col>
      <xdr:colOff>599143</xdr:colOff>
      <xdr:row>36</xdr:row>
      <xdr:rowOff>135712</xdr:rowOff>
    </xdr:to>
    <xdr:sp macro="" textlink="">
      <xdr:nvSpPr>
        <xdr:cNvPr id="21" name="吹き出し: 四角形 6">
          <a:extLst>
            <a:ext uri="{FF2B5EF4-FFF2-40B4-BE49-F238E27FC236}">
              <a16:creationId xmlns:a16="http://schemas.microsoft.com/office/drawing/2014/main" id="{00000000-0008-0000-0500-000015000000}"/>
            </a:ext>
          </a:extLst>
        </xdr:cNvPr>
        <xdr:cNvSpPr/>
      </xdr:nvSpPr>
      <xdr:spPr>
        <a:xfrm>
          <a:off x="2472766" y="7489263"/>
          <a:ext cx="6965577" cy="833716"/>
        </a:xfrm>
        <a:prstGeom prst="wedgeRectCallout">
          <a:avLst>
            <a:gd name="adj1" fmla="val -15463"/>
            <a:gd name="adj2" fmla="val 68848"/>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r>
            <a:rPr lang="ja-JP" altLang="ja-JP" sz="1100" b="0" i="0">
              <a:solidFill>
                <a:srgbClr val="FF0000"/>
              </a:solidFill>
              <a:effectLst/>
              <a:latin typeface="+mn-lt"/>
              <a:ea typeface="+mn-ea"/>
              <a:cs typeface="+mn-cs"/>
            </a:rPr>
            <a:t>　</a:t>
          </a:r>
          <a:r>
            <a:rPr lang="en-US" altLang="ja-JP" sz="1100" b="0" i="0">
              <a:solidFill>
                <a:srgbClr val="FF0000"/>
              </a:solidFill>
              <a:effectLst/>
              <a:latin typeface="+mn-lt"/>
              <a:ea typeface="+mn-ea"/>
              <a:cs typeface="+mn-cs"/>
            </a:rPr>
            <a:t>※</a:t>
          </a:r>
          <a:r>
            <a:rPr lang="ja-JP" altLang="ja-JP" sz="1100" b="0" i="0">
              <a:solidFill>
                <a:srgbClr val="FF0000"/>
              </a:solidFill>
              <a:effectLst/>
              <a:latin typeface="+mn-lt"/>
              <a:ea typeface="+mn-ea"/>
              <a:cs typeface="+mn-cs"/>
            </a:rPr>
            <a:t>日付をまたいで作業がある場合、入力上は（</a:t>
          </a:r>
          <a:r>
            <a:rPr lang="en-US" altLang="ja-JP" sz="1100" b="0" i="0">
              <a:solidFill>
                <a:srgbClr val="FF0000"/>
              </a:solidFill>
              <a:effectLst/>
              <a:latin typeface="+mn-lt"/>
              <a:ea typeface="+mn-ea"/>
              <a:cs typeface="+mn-cs"/>
            </a:rPr>
            <a:t>24:00</a:t>
          </a:r>
          <a:r>
            <a:rPr lang="ja-JP" altLang="ja-JP" sz="1100" b="0" i="0">
              <a:solidFill>
                <a:srgbClr val="FF0000"/>
              </a:solidFill>
              <a:effectLst/>
              <a:latin typeface="+mn-lt"/>
              <a:ea typeface="+mn-ea"/>
              <a:cs typeface="+mn-cs"/>
            </a:rPr>
            <a:t>、</a:t>
          </a:r>
          <a:r>
            <a:rPr lang="en-US" altLang="ja-JP" sz="1100" b="0" i="0">
              <a:solidFill>
                <a:srgbClr val="FF0000"/>
              </a:solidFill>
              <a:effectLst/>
              <a:latin typeface="+mn-lt"/>
              <a:ea typeface="+mn-ea"/>
              <a:cs typeface="+mn-cs"/>
            </a:rPr>
            <a:t>25:00</a:t>
          </a:r>
          <a:r>
            <a:rPr lang="ja-JP" altLang="ja-JP" sz="1100" b="0" i="0">
              <a:solidFill>
                <a:srgbClr val="FF0000"/>
              </a:solidFill>
              <a:effectLst/>
              <a:latin typeface="+mn-lt"/>
              <a:ea typeface="+mn-ea"/>
              <a:cs typeface="+mn-cs"/>
            </a:rPr>
            <a:t>）というように</a:t>
          </a:r>
          <a:r>
            <a:rPr lang="en-US" altLang="ja-JP" sz="1100" b="0" i="0">
              <a:solidFill>
                <a:srgbClr val="FF0000"/>
              </a:solidFill>
              <a:effectLst/>
              <a:latin typeface="+mn-lt"/>
              <a:ea typeface="+mn-ea"/>
              <a:cs typeface="+mn-cs"/>
            </a:rPr>
            <a:t>24</a:t>
          </a:r>
          <a:r>
            <a:rPr lang="ja-JP" altLang="ja-JP" sz="1100" b="0" i="0">
              <a:solidFill>
                <a:srgbClr val="FF0000"/>
              </a:solidFill>
              <a:effectLst/>
              <a:latin typeface="+mn-lt"/>
              <a:ea typeface="+mn-ea"/>
              <a:cs typeface="+mn-cs"/>
            </a:rPr>
            <a:t>時間を超える形で入力</a:t>
          </a:r>
          <a:r>
            <a:rPr lang="ja-JP" altLang="en-US" sz="1100" b="0" i="0">
              <a:solidFill>
                <a:srgbClr val="FF0000"/>
              </a:solidFill>
              <a:effectLst/>
              <a:latin typeface="+mn-lt"/>
              <a:ea typeface="+mn-ea"/>
              <a:cs typeface="+mn-cs"/>
            </a:rPr>
            <a:t>してください</a:t>
          </a:r>
          <a:r>
            <a:rPr lang="ja-JP" altLang="ja-JP" sz="1100" b="0" i="0">
              <a:solidFill>
                <a:srgbClr val="FF0000"/>
              </a:solidFill>
              <a:effectLst/>
              <a:latin typeface="+mn-lt"/>
              <a:ea typeface="+mn-ea"/>
              <a:cs typeface="+mn-cs"/>
            </a:rPr>
            <a:t>。</a:t>
          </a:r>
          <a:endParaRPr lang="ja-JP" altLang="ja-JP">
            <a:solidFill>
              <a:srgbClr val="FF0000"/>
            </a:solidFill>
            <a:effectLst/>
          </a:endParaRPr>
        </a:p>
        <a:p>
          <a:r>
            <a:rPr lang="ja-JP" altLang="ja-JP" sz="1100" b="0" i="0">
              <a:solidFill>
                <a:srgbClr val="FF0000"/>
              </a:solidFill>
              <a:effectLst/>
              <a:latin typeface="+mn-lt"/>
              <a:ea typeface="+mn-ea"/>
              <a:cs typeface="+mn-cs"/>
            </a:rPr>
            <a:t>　→表示上は</a:t>
          </a:r>
          <a:r>
            <a:rPr lang="en-US" altLang="ja-JP" sz="1100" b="0" i="0">
              <a:solidFill>
                <a:srgbClr val="FF0000"/>
              </a:solidFill>
              <a:effectLst/>
              <a:latin typeface="+mn-lt"/>
              <a:ea typeface="+mn-ea"/>
              <a:cs typeface="+mn-cs"/>
            </a:rPr>
            <a:t>0:00</a:t>
          </a:r>
          <a:r>
            <a:rPr lang="ja-JP" altLang="ja-JP" sz="1100" b="0" i="0">
              <a:solidFill>
                <a:srgbClr val="FF0000"/>
              </a:solidFill>
              <a:effectLst/>
              <a:latin typeface="+mn-lt"/>
              <a:ea typeface="+mn-ea"/>
              <a:cs typeface="+mn-cs"/>
            </a:rPr>
            <a:t>、</a:t>
          </a:r>
          <a:r>
            <a:rPr lang="en-US" altLang="ja-JP" sz="1100" b="0" i="0">
              <a:solidFill>
                <a:srgbClr val="FF0000"/>
              </a:solidFill>
              <a:effectLst/>
              <a:latin typeface="+mn-lt"/>
              <a:ea typeface="+mn-ea"/>
              <a:cs typeface="+mn-cs"/>
            </a:rPr>
            <a:t>01:00</a:t>
          </a:r>
          <a:r>
            <a:rPr lang="ja-JP" altLang="ja-JP" sz="1100" b="0" i="0">
              <a:solidFill>
                <a:srgbClr val="FF0000"/>
              </a:solidFill>
              <a:effectLst/>
              <a:latin typeface="+mn-lt"/>
              <a:ea typeface="+mn-ea"/>
              <a:cs typeface="+mn-cs"/>
            </a:rPr>
            <a:t>と表示される。</a:t>
          </a:r>
          <a:r>
            <a:rPr lang="ja-JP" altLang="ja-JP" sz="1100" b="1" i="0">
              <a:solidFill>
                <a:srgbClr val="FF0000"/>
              </a:solidFill>
              <a:effectLst/>
              <a:latin typeface="+mn-lt"/>
              <a:ea typeface="+mn-ea"/>
              <a:cs typeface="+mn-cs"/>
            </a:rPr>
            <a:t>最終的な合計欄に時間数が適切に反映</a:t>
          </a:r>
          <a:r>
            <a:rPr lang="ja-JP" altLang="ja-JP" sz="1100" b="0" i="0">
              <a:solidFill>
                <a:srgbClr val="FF0000"/>
              </a:solidFill>
              <a:effectLst/>
              <a:latin typeface="+mn-lt"/>
              <a:ea typeface="+mn-ea"/>
              <a:cs typeface="+mn-cs"/>
            </a:rPr>
            <a:t>されていれば問題</a:t>
          </a:r>
          <a:r>
            <a:rPr lang="ja-JP" altLang="en-US" sz="1100" b="0" i="0">
              <a:solidFill>
                <a:srgbClr val="FF0000"/>
              </a:solidFill>
              <a:effectLst/>
              <a:latin typeface="+mn-lt"/>
              <a:ea typeface="+mn-ea"/>
              <a:cs typeface="+mn-cs"/>
            </a:rPr>
            <a:t>ありません</a:t>
          </a:r>
          <a:r>
            <a:rPr lang="ja-JP" altLang="ja-JP" sz="1100" b="0" i="0">
              <a:solidFill>
                <a:srgbClr val="FF0000"/>
              </a:solidFill>
              <a:effectLst/>
              <a:latin typeface="+mn-lt"/>
              <a:ea typeface="+mn-ea"/>
              <a:cs typeface="+mn-cs"/>
            </a:rPr>
            <a:t>。</a:t>
          </a:r>
          <a:endParaRPr lang="ja-JP" altLang="ja-JP">
            <a:solidFill>
              <a:srgbClr val="FF0000"/>
            </a:solidFill>
            <a:effectLst/>
          </a:endParaRPr>
        </a:p>
      </xdr:txBody>
    </xdr:sp>
    <xdr:clientData/>
  </xdr:twoCellAnchor>
  <xdr:twoCellAnchor>
    <xdr:from>
      <xdr:col>17</xdr:col>
      <xdr:colOff>450229</xdr:colOff>
      <xdr:row>17</xdr:row>
      <xdr:rowOff>82924</xdr:rowOff>
    </xdr:from>
    <xdr:to>
      <xdr:col>21</xdr:col>
      <xdr:colOff>103095</xdr:colOff>
      <xdr:row>20</xdr:row>
      <xdr:rowOff>146423</xdr:rowOff>
    </xdr:to>
    <xdr:sp macro="" textlink="">
      <xdr:nvSpPr>
        <xdr:cNvPr id="22" name="吹き出し: 四角形 7">
          <a:extLst>
            <a:ext uri="{FF2B5EF4-FFF2-40B4-BE49-F238E27FC236}">
              <a16:creationId xmlns:a16="http://schemas.microsoft.com/office/drawing/2014/main" id="{00000000-0008-0000-0500-000016000000}"/>
            </a:ext>
          </a:extLst>
        </xdr:cNvPr>
        <xdr:cNvSpPr/>
      </xdr:nvSpPr>
      <xdr:spPr>
        <a:xfrm>
          <a:off x="11329896" y="4333191"/>
          <a:ext cx="3733799" cy="647699"/>
        </a:xfrm>
        <a:prstGeom prst="wedgeRectCallout">
          <a:avLst>
            <a:gd name="adj1" fmla="val 29621"/>
            <a:gd name="adj2" fmla="val -151628"/>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kumimoji="1" lang="ja-JP" altLang="ja-JP" sz="1100">
              <a:solidFill>
                <a:srgbClr val="FF0000"/>
              </a:solidFill>
              <a:effectLst/>
              <a:latin typeface="+mn-lt"/>
              <a:ea typeface="+mn-ea"/>
              <a:cs typeface="+mn-cs"/>
            </a:rPr>
            <a:t>補助対象事業者における謝金に関する規程に準じた金額</a:t>
          </a:r>
          <a:r>
            <a:rPr kumimoji="1" lang="ja-JP" altLang="en-US" sz="1100">
              <a:solidFill>
                <a:srgbClr val="FF0000"/>
              </a:solidFill>
              <a:effectLst/>
              <a:latin typeface="+mn-lt"/>
              <a:ea typeface="+mn-ea"/>
              <a:cs typeface="+mn-cs"/>
            </a:rPr>
            <a:t>と標準</a:t>
          </a:r>
          <a:r>
            <a:rPr kumimoji="1" lang="ja-JP" altLang="ja-JP" sz="1100">
              <a:solidFill>
                <a:srgbClr val="FF0000"/>
              </a:solidFill>
              <a:effectLst/>
              <a:latin typeface="+mn-lt"/>
              <a:ea typeface="+mn-ea"/>
              <a:cs typeface="+mn-cs"/>
            </a:rPr>
            <a:t>支払基準</a:t>
          </a:r>
          <a:r>
            <a:rPr kumimoji="1" lang="ja-JP" altLang="en-US" sz="1100">
              <a:solidFill>
                <a:srgbClr val="FF0000"/>
              </a:solidFill>
              <a:effectLst/>
              <a:latin typeface="+mn-lt"/>
              <a:ea typeface="+mn-ea"/>
              <a:cs typeface="+mn-cs"/>
            </a:rPr>
            <a:t>を比較し低い方を採用いたします。</a:t>
          </a:r>
          <a:endParaRPr lang="ja-JP" altLang="ja-JP" sz="1100">
            <a:solidFill>
              <a:srgbClr val="FF0000"/>
            </a:solidFill>
            <a:effectLst/>
          </a:endParaRPr>
        </a:p>
      </xdr:txBody>
    </xdr:sp>
    <xdr:clientData/>
  </xdr:twoCellAnchor>
  <xdr:twoCellAnchor>
    <xdr:from>
      <xdr:col>19</xdr:col>
      <xdr:colOff>424081</xdr:colOff>
      <xdr:row>7</xdr:row>
      <xdr:rowOff>20171</xdr:rowOff>
    </xdr:from>
    <xdr:to>
      <xdr:col>21</xdr:col>
      <xdr:colOff>559049</xdr:colOff>
      <xdr:row>9</xdr:row>
      <xdr:rowOff>37354</xdr:rowOff>
    </xdr:to>
    <xdr:sp macro="" textlink="">
      <xdr:nvSpPr>
        <xdr:cNvPr id="23" name="吹き出し: 四角形 8">
          <a:extLst>
            <a:ext uri="{FF2B5EF4-FFF2-40B4-BE49-F238E27FC236}">
              <a16:creationId xmlns:a16="http://schemas.microsoft.com/office/drawing/2014/main" id="{00000000-0008-0000-0500-000017000000}"/>
            </a:ext>
          </a:extLst>
        </xdr:cNvPr>
        <xdr:cNvSpPr/>
      </xdr:nvSpPr>
      <xdr:spPr>
        <a:xfrm>
          <a:off x="13623614" y="1544171"/>
          <a:ext cx="1896035" cy="423583"/>
        </a:xfrm>
        <a:prstGeom prst="wedgeRectCallout">
          <a:avLst>
            <a:gd name="adj1" fmla="val -86301"/>
            <a:gd name="adj2" fmla="val 108744"/>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lang="ja-JP" altLang="en-US" sz="1100">
              <a:solidFill>
                <a:srgbClr val="FF0000"/>
              </a:solidFill>
              <a:effectLst/>
            </a:rPr>
            <a:t>内規等で謝金を日額で支払う場合に総額で入力してください。</a:t>
          </a:r>
          <a:endParaRPr lang="ja-JP" altLang="ja-JP" sz="1100">
            <a:solidFill>
              <a:srgbClr val="FF0000"/>
            </a:solidFill>
            <a:effectLst/>
          </a:endParaRPr>
        </a:p>
      </xdr:txBody>
    </xdr:sp>
    <xdr:clientData/>
  </xdr:twoCellAnchor>
  <xdr:twoCellAnchor>
    <xdr:from>
      <xdr:col>12</xdr:col>
      <xdr:colOff>512797</xdr:colOff>
      <xdr:row>15</xdr:row>
      <xdr:rowOff>162796</xdr:rowOff>
    </xdr:from>
    <xdr:to>
      <xdr:col>14</xdr:col>
      <xdr:colOff>856132</xdr:colOff>
      <xdr:row>19</xdr:row>
      <xdr:rowOff>184522</xdr:rowOff>
    </xdr:to>
    <xdr:sp macro="" textlink="">
      <xdr:nvSpPr>
        <xdr:cNvPr id="24" name="吹き出し: 四角形 9">
          <a:extLst>
            <a:ext uri="{FF2B5EF4-FFF2-40B4-BE49-F238E27FC236}">
              <a16:creationId xmlns:a16="http://schemas.microsoft.com/office/drawing/2014/main" id="{00000000-0008-0000-0500-000018000000}"/>
            </a:ext>
          </a:extLst>
        </xdr:cNvPr>
        <xdr:cNvSpPr/>
      </xdr:nvSpPr>
      <xdr:spPr>
        <a:xfrm>
          <a:off x="6430997" y="4023596"/>
          <a:ext cx="2036668" cy="800659"/>
        </a:xfrm>
        <a:prstGeom prst="wedgeRectCallout">
          <a:avLst>
            <a:gd name="adj1" fmla="val -27946"/>
            <a:gd name="adj2" fmla="val -98666"/>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rgbClr val="FF0000"/>
              </a:solidFill>
              <a:effectLst/>
            </a:rPr>
            <a:t>支払対象者が所属する業界を、「大学」、「民間」、「地方公共団体等」から選択してください。</a:t>
          </a:r>
          <a:endParaRPr lang="ja-JP" altLang="ja-JP">
            <a:solidFill>
              <a:srgbClr val="FF0000"/>
            </a:solidFill>
            <a:effectLst/>
          </a:endParaRPr>
        </a:p>
      </xdr:txBody>
    </xdr:sp>
    <xdr:clientData/>
  </xdr:twoCellAnchor>
  <xdr:twoCellAnchor>
    <xdr:from>
      <xdr:col>14</xdr:col>
      <xdr:colOff>1017808</xdr:colOff>
      <xdr:row>15</xdr:row>
      <xdr:rowOff>43266</xdr:rowOff>
    </xdr:from>
    <xdr:to>
      <xdr:col>16</xdr:col>
      <xdr:colOff>521200</xdr:colOff>
      <xdr:row>19</xdr:row>
      <xdr:rowOff>62751</xdr:rowOff>
    </xdr:to>
    <xdr:sp macro="" textlink="">
      <xdr:nvSpPr>
        <xdr:cNvPr id="25" name="吹き出し: 四角形 9">
          <a:extLst>
            <a:ext uri="{FF2B5EF4-FFF2-40B4-BE49-F238E27FC236}">
              <a16:creationId xmlns:a16="http://schemas.microsoft.com/office/drawing/2014/main" id="{00000000-0008-0000-0500-000019000000}"/>
            </a:ext>
          </a:extLst>
        </xdr:cNvPr>
        <xdr:cNvSpPr/>
      </xdr:nvSpPr>
      <xdr:spPr>
        <a:xfrm>
          <a:off x="8629341" y="3904066"/>
          <a:ext cx="1890992" cy="798418"/>
        </a:xfrm>
        <a:prstGeom prst="wedgeRectCallout">
          <a:avLst>
            <a:gd name="adj1" fmla="val -49713"/>
            <a:gd name="adj2" fmla="val -76460"/>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rgbClr val="FF0000"/>
              </a:solidFill>
              <a:effectLst/>
            </a:rPr>
            <a:t>職位欄は業界欄をプルダウンから選択したのちに入力可能です。選択する職位については手引きをご確認ください。</a:t>
          </a:r>
          <a:endParaRPr lang="ja-JP" altLang="ja-JP">
            <a:solidFill>
              <a:srgbClr val="FF0000"/>
            </a:solidFill>
            <a:effectLst/>
          </a:endParaRPr>
        </a:p>
      </xdr:txBody>
    </xdr:sp>
    <xdr:clientData/>
  </xdr:twoCellAnchor>
  <xdr:twoCellAnchor>
    <xdr:from>
      <xdr:col>15</xdr:col>
      <xdr:colOff>117538</xdr:colOff>
      <xdr:row>4</xdr:row>
      <xdr:rowOff>61259</xdr:rowOff>
    </xdr:from>
    <xdr:to>
      <xdr:col>18</xdr:col>
      <xdr:colOff>359586</xdr:colOff>
      <xdr:row>5</xdr:row>
      <xdr:rowOff>199215</xdr:rowOff>
    </xdr:to>
    <xdr:sp macro="" textlink="">
      <xdr:nvSpPr>
        <xdr:cNvPr id="26" name="吹き出し: 四角形 9">
          <a:extLst>
            <a:ext uri="{FF2B5EF4-FFF2-40B4-BE49-F238E27FC236}">
              <a16:creationId xmlns:a16="http://schemas.microsoft.com/office/drawing/2014/main" id="{00000000-0008-0000-0500-00001A000000}"/>
            </a:ext>
          </a:extLst>
        </xdr:cNvPr>
        <xdr:cNvSpPr/>
      </xdr:nvSpPr>
      <xdr:spPr>
        <a:xfrm>
          <a:off x="8956738" y="890992"/>
          <a:ext cx="3442448" cy="349623"/>
        </a:xfrm>
        <a:prstGeom prst="wedgeRectCallout">
          <a:avLst>
            <a:gd name="adj1" fmla="val 62576"/>
            <a:gd name="adj2" fmla="val -19029"/>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a:spcAft>
              <a:spcPts val="0"/>
            </a:spcAft>
          </a:pPr>
          <a:r>
            <a:rPr kumimoji="1" lang="ja-JP" altLang="en-US" sz="1100">
              <a:solidFill>
                <a:srgbClr val="FF0000"/>
              </a:solidFill>
              <a:effectLst/>
              <a:latin typeface="+mn-lt"/>
              <a:ea typeface="+mn-ea"/>
              <a:cs typeface="+mn-cs"/>
            </a:rPr>
            <a:t>勤務先・勤務先での職位を記載してください</a:t>
          </a:r>
          <a:r>
            <a:rPr kumimoji="1" lang="ja-JP" altLang="ja-JP" sz="1100">
              <a:solidFill>
                <a:srgbClr val="FF0000"/>
              </a:solidFill>
              <a:effectLst/>
              <a:latin typeface="+mn-lt"/>
              <a:ea typeface="+mn-ea"/>
              <a:cs typeface="+mn-cs"/>
            </a:rPr>
            <a:t>。</a:t>
          </a:r>
          <a:endParaRPr lang="ja-JP" altLang="ja-JP" sz="1100">
            <a:solidFill>
              <a:srgbClr val="FF0000"/>
            </a:solidFill>
            <a:effectLst/>
          </a:endParaRPr>
        </a:p>
      </xdr:txBody>
    </xdr:sp>
    <xdr:clientData/>
  </xdr:twoCellAnchor>
  <xdr:twoCellAnchor>
    <xdr:from>
      <xdr:col>18</xdr:col>
      <xdr:colOff>749302</xdr:colOff>
      <xdr:row>25</xdr:row>
      <xdr:rowOff>179294</xdr:rowOff>
    </xdr:from>
    <xdr:to>
      <xdr:col>21</xdr:col>
      <xdr:colOff>1534310</xdr:colOff>
      <xdr:row>29</xdr:row>
      <xdr:rowOff>43578</xdr:rowOff>
    </xdr:to>
    <xdr:sp macro="" textlink="">
      <xdr:nvSpPr>
        <xdr:cNvPr id="27" name="吹き出し: 四角形 14">
          <a:extLst>
            <a:ext uri="{FF2B5EF4-FFF2-40B4-BE49-F238E27FC236}">
              <a16:creationId xmlns:a16="http://schemas.microsoft.com/office/drawing/2014/main" id="{00000000-0008-0000-0500-00001B000000}"/>
            </a:ext>
          </a:extLst>
        </xdr:cNvPr>
        <xdr:cNvSpPr/>
      </xdr:nvSpPr>
      <xdr:spPr>
        <a:xfrm>
          <a:off x="12788902" y="5987427"/>
          <a:ext cx="3706008" cy="643218"/>
        </a:xfrm>
        <a:prstGeom prst="wedgeRectCallout">
          <a:avLst>
            <a:gd name="adj1" fmla="val 35036"/>
            <a:gd name="adj2" fmla="val -410935"/>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kumimoji="1" lang="ja-JP" altLang="en-US" sz="1100">
              <a:solidFill>
                <a:srgbClr val="FF0000"/>
              </a:solidFill>
              <a:effectLst/>
              <a:latin typeface="+mn-lt"/>
              <a:ea typeface="+mn-ea"/>
              <a:cs typeface="+mn-cs"/>
            </a:rPr>
            <a:t>謝金の支払の対象となる作業内容を具体的に記載してください。</a:t>
          </a:r>
          <a:endParaRPr lang="ja-JP" altLang="ja-JP" sz="1100">
            <a:solidFill>
              <a:srgbClr val="FF0000"/>
            </a:solidFill>
            <a:effectLst/>
          </a:endParaRPr>
        </a:p>
      </xdr:txBody>
    </xdr:sp>
    <xdr:clientData/>
  </xdr:twoCellAnchor>
  <xdr:twoCellAnchor>
    <xdr:from>
      <xdr:col>17</xdr:col>
      <xdr:colOff>175560</xdr:colOff>
      <xdr:row>5</xdr:row>
      <xdr:rowOff>206935</xdr:rowOff>
    </xdr:from>
    <xdr:to>
      <xdr:col>19</xdr:col>
      <xdr:colOff>370293</xdr:colOff>
      <xdr:row>8</xdr:row>
      <xdr:rowOff>56778</xdr:rowOff>
    </xdr:to>
    <xdr:sp macro="" textlink="">
      <xdr:nvSpPr>
        <xdr:cNvPr id="28" name="吹き出し: 四角形 15">
          <a:extLst>
            <a:ext uri="{FF2B5EF4-FFF2-40B4-BE49-F238E27FC236}">
              <a16:creationId xmlns:a16="http://schemas.microsoft.com/office/drawing/2014/main" id="{00000000-0008-0000-0500-00001C000000}"/>
            </a:ext>
          </a:extLst>
        </xdr:cNvPr>
        <xdr:cNvSpPr/>
      </xdr:nvSpPr>
      <xdr:spPr>
        <a:xfrm>
          <a:off x="11055227" y="1248335"/>
          <a:ext cx="2514599" cy="535643"/>
        </a:xfrm>
        <a:prstGeom prst="wedgeRectCallout">
          <a:avLst>
            <a:gd name="adj1" fmla="val -36367"/>
            <a:gd name="adj2" fmla="val 91826"/>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lang="ja-JP" altLang="en-US" sz="1000">
              <a:solidFill>
                <a:srgbClr val="FF0000"/>
              </a:solidFill>
              <a:effectLst/>
            </a:rPr>
            <a:t>内規等に基づき謝金の支払いを行う場合、時間単価又はその他内規等に基づく金額のいずれかに入力してください。</a:t>
          </a:r>
          <a:endParaRPr lang="ja-JP" altLang="ja-JP" sz="1000">
            <a:solidFill>
              <a:srgbClr val="FF0000"/>
            </a:solidFill>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186266</xdr:colOff>
      <xdr:row>0</xdr:row>
      <xdr:rowOff>0</xdr:rowOff>
    </xdr:from>
    <xdr:to>
      <xdr:col>4</xdr:col>
      <xdr:colOff>2819896</xdr:colOff>
      <xdr:row>3</xdr:row>
      <xdr:rowOff>22908</xdr:rowOff>
    </xdr:to>
    <xdr:sp macro="" textlink="">
      <xdr:nvSpPr>
        <xdr:cNvPr id="5" name="吹き出し: 四角形 9">
          <a:extLst>
            <a:ext uri="{FF2B5EF4-FFF2-40B4-BE49-F238E27FC236}">
              <a16:creationId xmlns:a16="http://schemas.microsoft.com/office/drawing/2014/main" id="{00000000-0008-0000-0600-000005000000}"/>
            </a:ext>
          </a:extLst>
        </xdr:cNvPr>
        <xdr:cNvSpPr/>
      </xdr:nvSpPr>
      <xdr:spPr>
        <a:xfrm>
          <a:off x="863599" y="0"/>
          <a:ext cx="4047564" cy="640975"/>
        </a:xfrm>
        <a:prstGeom prst="wedgeRectCallout">
          <a:avLst>
            <a:gd name="adj1" fmla="val 38553"/>
            <a:gd name="adj2" fmla="val 73151"/>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r>
            <a:rPr lang="ja-JP" altLang="en-US" sz="1050">
              <a:solidFill>
                <a:srgbClr val="FF0000"/>
              </a:solidFill>
              <a:effectLst/>
              <a:latin typeface="+mn-lt"/>
              <a:ea typeface="+mn-ea"/>
              <a:cs typeface="+mn-cs"/>
            </a:rPr>
            <a:t>補助対象事業をプルダウンより選択してください。</a:t>
          </a:r>
          <a:endParaRPr lang="en-US" altLang="ja-JP" sz="1050">
            <a:solidFill>
              <a:srgbClr val="FF0000"/>
            </a:solidFill>
            <a:effectLst/>
            <a:latin typeface="+mn-lt"/>
            <a:ea typeface="+mn-ea"/>
            <a:cs typeface="+mn-cs"/>
          </a:endParaRPr>
        </a:p>
      </xdr:txBody>
    </xdr:sp>
    <xdr:clientData/>
  </xdr:twoCellAnchor>
  <xdr:twoCellAnchor>
    <xdr:from>
      <xdr:col>7</xdr:col>
      <xdr:colOff>519951</xdr:colOff>
      <xdr:row>2</xdr:row>
      <xdr:rowOff>130736</xdr:rowOff>
    </xdr:from>
    <xdr:to>
      <xdr:col>9</xdr:col>
      <xdr:colOff>250015</xdr:colOff>
      <xdr:row>5</xdr:row>
      <xdr:rowOff>121271</xdr:rowOff>
    </xdr:to>
    <xdr:sp macro="" textlink="">
      <xdr:nvSpPr>
        <xdr:cNvPr id="6" name="吹き出し: 四角形 9">
          <a:extLst>
            <a:ext uri="{FF2B5EF4-FFF2-40B4-BE49-F238E27FC236}">
              <a16:creationId xmlns:a16="http://schemas.microsoft.com/office/drawing/2014/main" id="{00000000-0008-0000-0600-000006000000}"/>
            </a:ext>
          </a:extLst>
        </xdr:cNvPr>
        <xdr:cNvSpPr/>
      </xdr:nvSpPr>
      <xdr:spPr>
        <a:xfrm>
          <a:off x="9028951" y="571003"/>
          <a:ext cx="1999131" cy="591668"/>
        </a:xfrm>
        <a:prstGeom prst="wedgeRectCallout">
          <a:avLst>
            <a:gd name="adj1" fmla="val 73710"/>
            <a:gd name="adj2" fmla="val 824"/>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a:spcAft>
              <a:spcPts val="0"/>
            </a:spcAft>
          </a:pPr>
          <a:r>
            <a:rPr lang="ja-JP" altLang="en-US" sz="1100" kern="100">
              <a:solidFill>
                <a:srgbClr val="FF0000"/>
              </a:solidFill>
              <a:effectLst/>
              <a:ea typeface="ＭＳ 明朝" panose="02020609040205080304" pitchFamily="17" charset="-128"/>
              <a:cs typeface="Times New Roman" panose="02020603050405020304" pitchFamily="18" charset="0"/>
            </a:rPr>
            <a:t>必ず記載してください。</a:t>
          </a:r>
          <a:endParaRPr lang="en-US" altLang="ja-JP" sz="1100" kern="100">
            <a:solidFill>
              <a:srgbClr val="FF0000"/>
            </a:solidFill>
            <a:effectLst/>
            <a:ea typeface="ＭＳ 明朝" panose="02020609040205080304" pitchFamily="17" charset="-128"/>
            <a:cs typeface="Times New Roman" panose="02020603050405020304" pitchFamily="18" charset="0"/>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kern="100">
              <a:solidFill>
                <a:srgbClr val="FF0000"/>
              </a:solidFill>
              <a:effectLst/>
              <a:ea typeface="ＭＳ 明朝" panose="02020609040205080304" pitchFamily="17" charset="-128"/>
              <a:cs typeface="Times New Roman" panose="02020603050405020304" pitchFamily="18" charset="0"/>
            </a:rPr>
            <a:t>なお、</a:t>
          </a:r>
          <a:r>
            <a:rPr lang="ja-JP" altLang="en-US" sz="1100" b="1" kern="100">
              <a:solidFill>
                <a:srgbClr val="FF0000"/>
              </a:solidFill>
              <a:effectLst/>
              <a:ea typeface="ＭＳ 明朝" panose="02020609040205080304" pitchFamily="17" charset="-128"/>
              <a:cs typeface="Times New Roman" panose="02020603050405020304" pitchFamily="18" charset="0"/>
            </a:rPr>
            <a:t>支給対象者</a:t>
          </a:r>
          <a:r>
            <a:rPr kumimoji="1" lang="ja-JP" altLang="ja-JP" sz="1100" b="1">
              <a:solidFill>
                <a:srgbClr val="FF0000"/>
              </a:solidFill>
              <a:effectLst/>
              <a:latin typeface="+mn-lt"/>
              <a:ea typeface="+mn-ea"/>
              <a:cs typeface="+mn-cs"/>
            </a:rPr>
            <a:t>ごと</a:t>
          </a:r>
          <a:r>
            <a:rPr kumimoji="1" lang="ja-JP" altLang="en-US" sz="1100" b="1">
              <a:solidFill>
                <a:srgbClr val="FF0000"/>
              </a:solidFill>
              <a:effectLst/>
              <a:latin typeface="+mn-lt"/>
              <a:ea typeface="+mn-ea"/>
              <a:cs typeface="+mn-cs"/>
            </a:rPr>
            <a:t>、月ごと</a:t>
          </a:r>
          <a:r>
            <a:rPr kumimoji="1" lang="ja-JP" altLang="ja-JP" sz="1100" b="1">
              <a:solidFill>
                <a:srgbClr val="FF0000"/>
              </a:solidFill>
              <a:effectLst/>
              <a:latin typeface="+mn-lt"/>
              <a:ea typeface="+mn-ea"/>
              <a:cs typeface="+mn-cs"/>
            </a:rPr>
            <a:t>に</a:t>
          </a:r>
          <a:r>
            <a:rPr kumimoji="1" lang="ja-JP" altLang="en-US" sz="1100" b="1">
              <a:solidFill>
                <a:srgbClr val="FF0000"/>
              </a:solidFill>
              <a:effectLst/>
              <a:latin typeface="+mn-lt"/>
              <a:ea typeface="+mn-ea"/>
              <a:cs typeface="+mn-cs"/>
            </a:rPr>
            <a:t>１枚</a:t>
          </a:r>
          <a:r>
            <a:rPr kumimoji="1" lang="ja-JP" altLang="ja-JP" sz="1100" b="1">
              <a:solidFill>
                <a:srgbClr val="FF0000"/>
              </a:solidFill>
              <a:effectLst/>
              <a:latin typeface="+mn-lt"/>
              <a:ea typeface="+mn-ea"/>
              <a:cs typeface="+mn-cs"/>
            </a:rPr>
            <a:t>作成する</a:t>
          </a:r>
          <a:r>
            <a:rPr kumimoji="1" lang="ja-JP" altLang="ja-JP" sz="1100">
              <a:solidFill>
                <a:srgbClr val="FF0000"/>
              </a:solidFill>
              <a:effectLst/>
              <a:latin typeface="+mn-lt"/>
              <a:ea typeface="+mn-ea"/>
              <a:cs typeface="+mn-cs"/>
            </a:rPr>
            <a:t>必要があります。</a:t>
          </a:r>
          <a:endParaRPr lang="ja-JP" altLang="ja-JP" sz="1100">
            <a:solidFill>
              <a:srgbClr val="FF0000"/>
            </a:solidFill>
            <a:effectLst/>
          </a:endParaRPr>
        </a:p>
      </xdr:txBody>
    </xdr:sp>
    <xdr:clientData/>
  </xdr:twoCellAnchor>
  <xdr:twoCellAnchor>
    <xdr:from>
      <xdr:col>0</xdr:col>
      <xdr:colOff>0</xdr:colOff>
      <xdr:row>13</xdr:row>
      <xdr:rowOff>158375</xdr:rowOff>
    </xdr:from>
    <xdr:to>
      <xdr:col>4</xdr:col>
      <xdr:colOff>6474</xdr:colOff>
      <xdr:row>19</xdr:row>
      <xdr:rowOff>139699</xdr:rowOff>
    </xdr:to>
    <xdr:sp macro="" textlink="">
      <xdr:nvSpPr>
        <xdr:cNvPr id="7" name="吹き出し: 四角形 9">
          <a:extLst>
            <a:ext uri="{FF2B5EF4-FFF2-40B4-BE49-F238E27FC236}">
              <a16:creationId xmlns:a16="http://schemas.microsoft.com/office/drawing/2014/main" id="{00000000-0008-0000-0600-000007000000}"/>
            </a:ext>
          </a:extLst>
        </xdr:cNvPr>
        <xdr:cNvSpPr/>
      </xdr:nvSpPr>
      <xdr:spPr>
        <a:xfrm>
          <a:off x="0" y="3028575"/>
          <a:ext cx="2097741" cy="1149724"/>
        </a:xfrm>
        <a:prstGeom prst="wedgeRectCallout">
          <a:avLst>
            <a:gd name="adj1" fmla="val -11920"/>
            <a:gd name="adj2" fmla="val -113794"/>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a:spcAft>
              <a:spcPts val="0"/>
            </a:spcAft>
          </a:pPr>
          <a:r>
            <a:rPr lang="ja-JP" altLang="en-US" sz="1100" kern="100">
              <a:solidFill>
                <a:srgbClr val="FF0000"/>
              </a:solidFill>
              <a:effectLst/>
              <a:ea typeface="ＭＳ 明朝" panose="02020609040205080304" pitchFamily="17" charset="-128"/>
              <a:cs typeface="Times New Roman" panose="02020603050405020304" pitchFamily="18" charset="0"/>
            </a:rPr>
            <a:t>「曜日」は”</a:t>
          </a:r>
          <a:r>
            <a:rPr lang="ja-JP" altLang="ja-JP" sz="1100">
              <a:solidFill>
                <a:srgbClr val="FF0000"/>
              </a:solidFill>
              <a:effectLst/>
              <a:latin typeface="+mn-lt"/>
              <a:ea typeface="+mn-ea"/>
              <a:cs typeface="+mn-cs"/>
            </a:rPr>
            <a:t>初日のみ</a:t>
          </a:r>
          <a:r>
            <a:rPr lang="ja-JP" altLang="en-US" sz="1100" kern="100">
              <a:solidFill>
                <a:srgbClr val="FF0000"/>
              </a:solidFill>
              <a:effectLst/>
              <a:ea typeface="ＭＳ 明朝" panose="02020609040205080304" pitchFamily="17" charset="-128"/>
              <a:cs typeface="Times New Roman" panose="02020603050405020304" pitchFamily="18" charset="0"/>
            </a:rPr>
            <a:t>”プルダウンで選択してください。</a:t>
          </a:r>
          <a:endParaRPr lang="en-US" altLang="ja-JP" sz="1100" kern="100">
            <a:solidFill>
              <a:srgbClr val="FF0000"/>
            </a:solidFill>
            <a:effectLst/>
            <a:ea typeface="ＭＳ 明朝" panose="02020609040205080304" pitchFamily="17" charset="-128"/>
            <a:cs typeface="Times New Roman" panose="02020603050405020304" pitchFamily="18" charset="0"/>
          </a:endParaRPr>
        </a:p>
        <a:p>
          <a:pPr algn="l">
            <a:spcAft>
              <a:spcPts val="0"/>
            </a:spcAft>
          </a:pPr>
          <a:r>
            <a:rPr lang="ja-JP" altLang="en-US" sz="1100" kern="100">
              <a:solidFill>
                <a:srgbClr val="FF0000"/>
              </a:solidFill>
              <a:effectLst/>
              <a:ea typeface="ＭＳ 明朝" panose="02020609040205080304" pitchFamily="17" charset="-128"/>
              <a:cs typeface="Times New Roman" panose="02020603050405020304" pitchFamily="18" charset="0"/>
            </a:rPr>
            <a:t>初日以降は自動反映されます。</a:t>
          </a:r>
        </a:p>
      </xdr:txBody>
    </xdr:sp>
    <xdr:clientData/>
  </xdr:twoCellAnchor>
  <xdr:twoCellAnchor>
    <xdr:from>
      <xdr:col>7</xdr:col>
      <xdr:colOff>144429</xdr:colOff>
      <xdr:row>16</xdr:row>
      <xdr:rowOff>149414</xdr:rowOff>
    </xdr:from>
    <xdr:to>
      <xdr:col>10</xdr:col>
      <xdr:colOff>717673</xdr:colOff>
      <xdr:row>19</xdr:row>
      <xdr:rowOff>53789</xdr:rowOff>
    </xdr:to>
    <xdr:sp macro="" textlink="">
      <xdr:nvSpPr>
        <xdr:cNvPr id="8" name="吹き出し: 四角形 8">
          <a:extLst>
            <a:ext uri="{FF2B5EF4-FFF2-40B4-BE49-F238E27FC236}">
              <a16:creationId xmlns:a16="http://schemas.microsoft.com/office/drawing/2014/main" id="{00000000-0008-0000-0600-000008000000}"/>
            </a:ext>
          </a:extLst>
        </xdr:cNvPr>
        <xdr:cNvSpPr/>
      </xdr:nvSpPr>
      <xdr:spPr>
        <a:xfrm>
          <a:off x="8653429" y="3603814"/>
          <a:ext cx="3688977" cy="488575"/>
        </a:xfrm>
        <a:prstGeom prst="wedgeRectCallout">
          <a:avLst>
            <a:gd name="adj1" fmla="val 36910"/>
            <a:gd name="adj2" fmla="val -172558"/>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kumimoji="1" lang="ja-JP" altLang="ja-JP" sz="1100">
              <a:solidFill>
                <a:srgbClr val="FF0000"/>
              </a:solidFill>
              <a:effectLst/>
              <a:latin typeface="+mn-lt"/>
              <a:ea typeface="+mn-ea"/>
              <a:cs typeface="+mn-cs"/>
            </a:rPr>
            <a:t>補助対象事業者における謝金に関する規程に準じた金額</a:t>
          </a:r>
          <a:r>
            <a:rPr kumimoji="1" lang="ja-JP" altLang="en-US" sz="1100">
              <a:solidFill>
                <a:srgbClr val="FF0000"/>
              </a:solidFill>
              <a:effectLst/>
              <a:latin typeface="+mn-lt"/>
              <a:ea typeface="+mn-ea"/>
              <a:cs typeface="+mn-cs"/>
            </a:rPr>
            <a:t>と標準</a:t>
          </a:r>
          <a:r>
            <a:rPr kumimoji="1" lang="ja-JP" altLang="ja-JP" sz="1100">
              <a:solidFill>
                <a:srgbClr val="FF0000"/>
              </a:solidFill>
              <a:effectLst/>
              <a:latin typeface="+mn-lt"/>
              <a:ea typeface="+mn-ea"/>
              <a:cs typeface="+mn-cs"/>
            </a:rPr>
            <a:t>支払基準</a:t>
          </a:r>
          <a:r>
            <a:rPr kumimoji="1" lang="ja-JP" altLang="en-US" sz="1100">
              <a:solidFill>
                <a:srgbClr val="FF0000"/>
              </a:solidFill>
              <a:effectLst/>
              <a:latin typeface="+mn-lt"/>
              <a:ea typeface="+mn-ea"/>
              <a:cs typeface="+mn-cs"/>
            </a:rPr>
            <a:t>を比較し低い方を採用いたします。</a:t>
          </a:r>
          <a:endParaRPr lang="ja-JP" altLang="ja-JP" sz="1100">
            <a:solidFill>
              <a:srgbClr val="FF0000"/>
            </a:solidFill>
            <a:effectLst/>
          </a:endParaRPr>
        </a:p>
      </xdr:txBody>
    </xdr:sp>
    <xdr:clientData/>
  </xdr:twoCellAnchor>
  <xdr:twoCellAnchor>
    <xdr:from>
      <xdr:col>9</xdr:col>
      <xdr:colOff>690778</xdr:colOff>
      <xdr:row>6</xdr:row>
      <xdr:rowOff>64497</xdr:rowOff>
    </xdr:from>
    <xdr:to>
      <xdr:col>11</xdr:col>
      <xdr:colOff>1068293</xdr:colOff>
      <xdr:row>8</xdr:row>
      <xdr:rowOff>20669</xdr:rowOff>
    </xdr:to>
    <xdr:sp macro="" textlink="">
      <xdr:nvSpPr>
        <xdr:cNvPr id="9" name="吹き出し: 四角形 9">
          <a:extLst>
            <a:ext uri="{FF2B5EF4-FFF2-40B4-BE49-F238E27FC236}">
              <a16:creationId xmlns:a16="http://schemas.microsoft.com/office/drawing/2014/main" id="{00000000-0008-0000-0600-000009000000}"/>
            </a:ext>
          </a:extLst>
        </xdr:cNvPr>
        <xdr:cNvSpPr/>
      </xdr:nvSpPr>
      <xdr:spPr>
        <a:xfrm>
          <a:off x="11468845" y="1317564"/>
          <a:ext cx="2070848" cy="430305"/>
        </a:xfrm>
        <a:prstGeom prst="wedgeRectCallout">
          <a:avLst>
            <a:gd name="adj1" fmla="val -84030"/>
            <a:gd name="adj2" fmla="val 80247"/>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lang="ja-JP" altLang="en-US" sz="1100">
              <a:solidFill>
                <a:srgbClr val="FF0000"/>
              </a:solidFill>
              <a:effectLst/>
            </a:rPr>
            <a:t>その他内規等に基づく金額を入力の場合、総額を入力してください。</a:t>
          </a:r>
          <a:endParaRPr lang="ja-JP" altLang="ja-JP" sz="1100">
            <a:solidFill>
              <a:srgbClr val="FF0000"/>
            </a:solidFill>
            <a:effectLst/>
          </a:endParaRPr>
        </a:p>
      </xdr:txBody>
    </xdr:sp>
    <xdr:clientData/>
  </xdr:twoCellAnchor>
  <xdr:twoCellAnchor>
    <xdr:from>
      <xdr:col>8</xdr:col>
      <xdr:colOff>687541</xdr:colOff>
      <xdr:row>20</xdr:row>
      <xdr:rowOff>56031</xdr:rowOff>
    </xdr:from>
    <xdr:to>
      <xdr:col>11</xdr:col>
      <xdr:colOff>1523251</xdr:colOff>
      <xdr:row>22</xdr:row>
      <xdr:rowOff>141693</xdr:rowOff>
    </xdr:to>
    <xdr:sp macro="" textlink="">
      <xdr:nvSpPr>
        <xdr:cNvPr id="10" name="吹き出し: 四角形 7">
          <a:extLst>
            <a:ext uri="{FF2B5EF4-FFF2-40B4-BE49-F238E27FC236}">
              <a16:creationId xmlns:a16="http://schemas.microsoft.com/office/drawing/2014/main" id="{00000000-0008-0000-0600-00000A000000}"/>
            </a:ext>
          </a:extLst>
        </xdr:cNvPr>
        <xdr:cNvSpPr/>
      </xdr:nvSpPr>
      <xdr:spPr>
        <a:xfrm>
          <a:off x="10305674" y="4289364"/>
          <a:ext cx="3688977" cy="475129"/>
        </a:xfrm>
        <a:prstGeom prst="wedgeRectCallout">
          <a:avLst>
            <a:gd name="adj1" fmla="val 45474"/>
            <a:gd name="adj2" fmla="val -265582"/>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kumimoji="1" lang="ja-JP" altLang="en-US" sz="1100">
              <a:solidFill>
                <a:srgbClr val="FF0000"/>
              </a:solidFill>
              <a:effectLst/>
              <a:latin typeface="+mn-lt"/>
              <a:ea typeface="+mn-ea"/>
              <a:cs typeface="+mn-cs"/>
            </a:rPr>
            <a:t>「想定する原稿内容」で選択した内容の根拠となる作業内容等を記載してください。</a:t>
          </a:r>
          <a:r>
            <a:rPr lang="ja-JP" altLang="en-US" sz="1100" b="0" i="0" u="none" strike="noStrike">
              <a:solidFill>
                <a:schemeClr val="lt1"/>
              </a:solidFill>
              <a:effectLst/>
              <a:latin typeface="+mn-lt"/>
              <a:ea typeface="+mn-ea"/>
              <a:cs typeface="+mn-cs"/>
            </a:rPr>
            <a:t>のうちの一部について執筆を依頼した</a:t>
          </a:r>
          <a:endParaRPr lang="ja-JP" altLang="ja-JP" sz="1100">
            <a:solidFill>
              <a:srgbClr val="FF0000"/>
            </a:solidFill>
            <a:effectLst/>
          </a:endParaRPr>
        </a:p>
      </xdr:txBody>
    </xdr:sp>
    <xdr:clientData/>
  </xdr:twoCellAnchor>
  <xdr:twoCellAnchor>
    <xdr:from>
      <xdr:col>5</xdr:col>
      <xdr:colOff>278154</xdr:colOff>
      <xdr:row>2</xdr:row>
      <xdr:rowOff>26895</xdr:rowOff>
    </xdr:from>
    <xdr:to>
      <xdr:col>7</xdr:col>
      <xdr:colOff>348377</xdr:colOff>
      <xdr:row>5</xdr:row>
      <xdr:rowOff>147420</xdr:rowOff>
    </xdr:to>
    <xdr:sp macro="" textlink="">
      <xdr:nvSpPr>
        <xdr:cNvPr id="11" name="吹き出し: 四角形 10">
          <a:extLst>
            <a:ext uri="{FF2B5EF4-FFF2-40B4-BE49-F238E27FC236}">
              <a16:creationId xmlns:a16="http://schemas.microsoft.com/office/drawing/2014/main" id="{00000000-0008-0000-0600-00000B000000}"/>
            </a:ext>
          </a:extLst>
        </xdr:cNvPr>
        <xdr:cNvSpPr/>
      </xdr:nvSpPr>
      <xdr:spPr>
        <a:xfrm>
          <a:off x="6831354" y="467162"/>
          <a:ext cx="2026023" cy="721658"/>
        </a:xfrm>
        <a:prstGeom prst="wedgeRectCallout">
          <a:avLst>
            <a:gd name="adj1" fmla="val 53140"/>
            <a:gd name="adj2" fmla="val 142468"/>
          </a:avLst>
        </a:prstGeom>
        <a:solidFill>
          <a:schemeClr val="bg1"/>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rtl="0" fontAlgn="base"/>
          <a:r>
            <a:rPr lang="ja-JP" altLang="en-US" sz="1000">
              <a:solidFill>
                <a:srgbClr val="FF0000"/>
              </a:solidFill>
              <a:effectLst/>
            </a:rPr>
            <a:t>内規等に基づき謝金の支払いを行う場合、</a:t>
          </a:r>
          <a:r>
            <a:rPr lang="en-US" altLang="ja-JP" sz="1000">
              <a:solidFill>
                <a:srgbClr val="FF0000"/>
              </a:solidFill>
              <a:effectLst/>
            </a:rPr>
            <a:t>1</a:t>
          </a:r>
          <a:r>
            <a:rPr lang="ja-JP" altLang="en-US" sz="1000">
              <a:solidFill>
                <a:srgbClr val="FF0000"/>
              </a:solidFill>
              <a:effectLst/>
            </a:rPr>
            <a:t>枚当たり単価又はその他内規等に基づく金額のいずれかに入力してください。</a:t>
          </a:r>
          <a:endParaRPr lang="ja-JP" altLang="ja-JP" sz="10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jpdeloitte.sharepoint.com/sites/GPS281/Shared%20Documents/15.&#12479;&#12473;&#12463;/02_&#35613;&#37329;&#25903;&#25173;&#12356;&#38306;&#36899;/&#12304;&#20107;&#21209;&#23616;&#25552;&#20986;&#12305;&#12473;&#12506;&#12471;&#12515;&#12522;&#12473;&#12488;&#25903;&#25588;&#23436;&#20102;&#26178;&#12398;&#22577;&#21578;&#27096;&#24335;_&#22793;&#26356;&#29256;_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2_完了報告書"/>
      <sheetName val="03_精算報告書"/>
      <sheetName val="04_証憑添付"/>
      <sheetName val="05_請求書"/>
      <sheetName val="各種設定（記入用）"/>
      <sheetName val="＞記入例"/>
      <sheetName val="02_完了報告書（例）"/>
      <sheetName val="03_精算報告書（例）"/>
      <sheetName val="04_証憑添付（例）"/>
      <sheetName val="05_請求書（例）"/>
      <sheetName val="各種設定（例示用検査対象外）"/>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ln>
          <a:solidFill>
            <a:schemeClr val="tx1"/>
          </a:solidFill>
        </a:ln>
      </a:spPr>
      <a:bodyPr vertOverflow="clip" horzOverflow="clip" rtlCol="0" anchor="t"/>
      <a:lstStyle>
        <a:defPPr algn="l">
          <a:defRPr kumimoji="1" sz="1100">
            <a:solidFill>
              <a:sysClr val="windowText" lastClr="000000"/>
            </a:solidFill>
            <a:latin typeface="+mn-ea"/>
            <a:ea typeface="+mn-ea"/>
          </a:defRPr>
        </a:defPPr>
      </a:lstStyle>
      <a:style>
        <a:lnRef idx="2">
          <a:schemeClr val="accent1">
            <a:shade val="50000"/>
          </a:schemeClr>
        </a:lnRef>
        <a:fillRef idx="1">
          <a:schemeClr val="accent1"/>
        </a:fillRef>
        <a:effectRef idx="0">
          <a:schemeClr val="accent1"/>
        </a:effectRef>
        <a:fontRef idx="minor">
          <a:schemeClr val="lt1"/>
        </a:fontRef>
      </a:style>
    </a:spDef>
    <a:lnDef>
      <a:spPr>
        <a:ln>
          <a:solidFill>
            <a:sysClr val="windowText" lastClr="000000"/>
          </a:solidFill>
          <a:headEnd type="none" w="med" len="med"/>
          <a:tailEnd type="triangle" w="med" len="med"/>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648"/>
  <sheetViews>
    <sheetView workbookViewId="0">
      <selection activeCell="E4" sqref="E4"/>
    </sheetView>
  </sheetViews>
  <sheetFormatPr defaultColWidth="8.77734375" defaultRowHeight="13.2"/>
  <cols>
    <col min="1" max="1" width="16.109375" style="7" bestFit="1" customWidth="1"/>
    <col min="2" max="2" width="3.44140625" style="7" bestFit="1" customWidth="1"/>
    <col min="18" max="20" width="8.77734375" style="7"/>
    <col min="23" max="23" width="31.6640625" bestFit="1" customWidth="1"/>
  </cols>
  <sheetData>
    <row r="1" spans="1:20">
      <c r="S1" s="32"/>
      <c r="T1" s="32"/>
    </row>
    <row r="2" spans="1:20">
      <c r="A2" s="123"/>
      <c r="B2" s="124"/>
      <c r="C2" s="153"/>
      <c r="D2" s="153"/>
      <c r="E2" s="153"/>
      <c r="F2" s="153"/>
      <c r="G2" s="153"/>
      <c r="H2" s="153"/>
      <c r="I2" s="153"/>
      <c r="J2" s="153"/>
      <c r="K2" s="153"/>
      <c r="L2" s="153"/>
      <c r="M2" s="153"/>
      <c r="N2" s="153"/>
    </row>
    <row r="3" spans="1:20" ht="13.2" customHeight="1">
      <c r="A3" s="123"/>
      <c r="B3" s="124"/>
      <c r="O3" s="7"/>
      <c r="P3" s="7"/>
      <c r="Q3" s="48"/>
    </row>
    <row r="4" spans="1:20" ht="13.95" customHeight="1">
      <c r="A4" s="123"/>
      <c r="B4" s="124"/>
      <c r="O4" s="7"/>
      <c r="P4" s="7"/>
      <c r="Q4" s="48"/>
    </row>
    <row r="5" spans="1:20">
      <c r="A5" s="123"/>
      <c r="B5" s="124"/>
      <c r="O5" s="7"/>
      <c r="P5" s="7"/>
      <c r="Q5" s="48"/>
    </row>
    <row r="6" spans="1:20">
      <c r="A6" s="123"/>
      <c r="B6" s="124"/>
      <c r="O6" s="7"/>
      <c r="P6" s="7"/>
      <c r="Q6" s="48"/>
    </row>
    <row r="7" spans="1:20">
      <c r="A7" s="123"/>
      <c r="B7" s="124"/>
      <c r="O7" s="7"/>
      <c r="P7" s="7"/>
      <c r="Q7" s="48"/>
    </row>
    <row r="8" spans="1:20">
      <c r="A8" s="123"/>
      <c r="B8" s="124"/>
    </row>
    <row r="9" spans="1:20">
      <c r="A9" s="123"/>
      <c r="B9" s="124"/>
      <c r="T9" s="32"/>
    </row>
    <row r="10" spans="1:20" ht="13.2" customHeight="1">
      <c r="A10" s="123"/>
      <c r="B10" s="124"/>
      <c r="T10" s="32"/>
    </row>
    <row r="11" spans="1:20" ht="13.95" customHeight="1">
      <c r="A11" s="123"/>
      <c r="B11" s="124"/>
      <c r="T11" s="32"/>
    </row>
    <row r="12" spans="1:20">
      <c r="A12" s="123"/>
      <c r="B12" s="124"/>
      <c r="T12" s="32"/>
    </row>
    <row r="13" spans="1:20">
      <c r="A13" s="123"/>
      <c r="B13" s="124"/>
      <c r="T13" s="32"/>
    </row>
    <row r="14" spans="1:20">
      <c r="A14" s="123"/>
      <c r="B14" s="124"/>
      <c r="T14" s="32"/>
    </row>
    <row r="15" spans="1:20">
      <c r="A15" s="123"/>
      <c r="B15" s="124"/>
      <c r="T15" s="32"/>
    </row>
    <row r="16" spans="1:20">
      <c r="A16" s="123"/>
      <c r="B16" s="124"/>
      <c r="T16" s="32"/>
    </row>
    <row r="17" spans="1:20">
      <c r="A17" s="123"/>
      <c r="B17" s="124"/>
      <c r="T17" s="32"/>
    </row>
    <row r="18" spans="1:20" ht="13.2" customHeight="1">
      <c r="A18" s="123"/>
      <c r="B18" s="124"/>
    </row>
    <row r="19" spans="1:20" ht="13.95" customHeight="1">
      <c r="A19" s="123"/>
      <c r="B19" s="124"/>
    </row>
    <row r="20" spans="1:20">
      <c r="A20" s="123"/>
      <c r="B20" s="124"/>
    </row>
    <row r="21" spans="1:20" ht="13.2" customHeight="1">
      <c r="A21" s="123"/>
      <c r="B21" s="124"/>
    </row>
    <row r="22" spans="1:20" ht="13.95" customHeight="1">
      <c r="A22" s="123"/>
      <c r="B22" s="124"/>
    </row>
    <row r="23" spans="1:20">
      <c r="A23" s="123"/>
      <c r="B23" s="124"/>
    </row>
    <row r="24" spans="1:20" ht="13.2" customHeight="1">
      <c r="A24" s="123"/>
      <c r="B24" s="124"/>
    </row>
    <row r="25" spans="1:20" ht="13.95" customHeight="1">
      <c r="A25" s="123"/>
      <c r="B25" s="124"/>
    </row>
    <row r="26" spans="1:20" ht="13.2" customHeight="1">
      <c r="A26" s="123"/>
      <c r="B26" s="124"/>
    </row>
    <row r="27" spans="1:20" ht="13.95" customHeight="1">
      <c r="A27" s="123"/>
      <c r="B27" s="124"/>
    </row>
    <row r="28" spans="1:20" ht="13.2" customHeight="1">
      <c r="A28" s="123"/>
      <c r="B28" s="124"/>
    </row>
    <row r="29" spans="1:20" ht="13.95" customHeight="1">
      <c r="A29" s="123"/>
      <c r="B29" s="124"/>
    </row>
    <row r="30" spans="1:20" ht="13.2" customHeight="1">
      <c r="A30" s="123"/>
      <c r="B30" s="124"/>
    </row>
    <row r="31" spans="1:20" ht="13.95" customHeight="1">
      <c r="A31" s="123"/>
      <c r="B31" s="124"/>
    </row>
    <row r="32" spans="1:20">
      <c r="A32" s="123"/>
      <c r="B32" s="124"/>
    </row>
    <row r="33" spans="1:2">
      <c r="A33" s="123"/>
      <c r="B33" s="124"/>
    </row>
    <row r="34" spans="1:2">
      <c r="A34" s="123"/>
      <c r="B34" s="124"/>
    </row>
    <row r="35" spans="1:2">
      <c r="A35" s="123"/>
      <c r="B35" s="124"/>
    </row>
    <row r="36" spans="1:2" ht="13.2" customHeight="1">
      <c r="A36" s="123"/>
      <c r="B36" s="124"/>
    </row>
    <row r="37" spans="1:2" ht="13.95" customHeight="1">
      <c r="A37" s="123"/>
      <c r="B37" s="124"/>
    </row>
    <row r="38" spans="1:2">
      <c r="A38" s="123"/>
      <c r="B38" s="124"/>
    </row>
    <row r="39" spans="1:2">
      <c r="A39" s="123"/>
      <c r="B39" s="124"/>
    </row>
    <row r="40" spans="1:2">
      <c r="A40" s="123"/>
      <c r="B40" s="124"/>
    </row>
    <row r="41" spans="1:2">
      <c r="A41" s="123"/>
      <c r="B41" s="124"/>
    </row>
    <row r="42" spans="1:2">
      <c r="A42" s="123"/>
      <c r="B42" s="124"/>
    </row>
    <row r="43" spans="1:2">
      <c r="A43" s="123"/>
      <c r="B43" s="124"/>
    </row>
    <row r="44" spans="1:2">
      <c r="A44" s="123"/>
      <c r="B44" s="124"/>
    </row>
    <row r="45" spans="1:2">
      <c r="A45" s="123"/>
      <c r="B45" s="124"/>
    </row>
    <row r="46" spans="1:2">
      <c r="A46" s="123"/>
      <c r="B46" s="124"/>
    </row>
    <row r="47" spans="1:2">
      <c r="A47" s="123"/>
      <c r="B47" s="124"/>
    </row>
    <row r="48" spans="1:2">
      <c r="A48" s="123"/>
      <c r="B48" s="124"/>
    </row>
    <row r="49" spans="1:2">
      <c r="A49" s="123"/>
      <c r="B49" s="124"/>
    </row>
    <row r="50" spans="1:2">
      <c r="A50" s="123"/>
      <c r="B50" s="124"/>
    </row>
    <row r="51" spans="1:2">
      <c r="A51" s="123"/>
      <c r="B51" s="124"/>
    </row>
    <row r="52" spans="1:2">
      <c r="A52" s="123"/>
      <c r="B52" s="124"/>
    </row>
    <row r="53" spans="1:2">
      <c r="A53" s="123"/>
      <c r="B53" s="124"/>
    </row>
    <row r="54" spans="1:2">
      <c r="A54" s="123"/>
      <c r="B54" s="124"/>
    </row>
    <row r="55" spans="1:2">
      <c r="A55" s="123"/>
      <c r="B55" s="124"/>
    </row>
    <row r="56" spans="1:2">
      <c r="A56" s="123"/>
      <c r="B56" s="124"/>
    </row>
    <row r="57" spans="1:2">
      <c r="A57" s="123"/>
      <c r="B57" s="124"/>
    </row>
    <row r="58" spans="1:2">
      <c r="A58" s="123"/>
      <c r="B58" s="124"/>
    </row>
    <row r="59" spans="1:2">
      <c r="A59" s="123"/>
      <c r="B59" s="124"/>
    </row>
    <row r="60" spans="1:2">
      <c r="A60" s="123"/>
      <c r="B60" s="124"/>
    </row>
    <row r="61" spans="1:2">
      <c r="A61" s="123"/>
      <c r="B61" s="124"/>
    </row>
    <row r="62" spans="1:2">
      <c r="A62" s="123"/>
      <c r="B62" s="124"/>
    </row>
    <row r="63" spans="1:2">
      <c r="A63" s="123"/>
      <c r="B63" s="124"/>
    </row>
    <row r="64" spans="1:2">
      <c r="A64" s="123"/>
      <c r="B64" s="124"/>
    </row>
    <row r="65" spans="1:2">
      <c r="A65" s="123"/>
      <c r="B65" s="124"/>
    </row>
    <row r="66" spans="1:2">
      <c r="A66" s="123"/>
      <c r="B66" s="124"/>
    </row>
    <row r="67" spans="1:2">
      <c r="A67" s="123"/>
      <c r="B67" s="124"/>
    </row>
    <row r="68" spans="1:2">
      <c r="A68" s="123"/>
      <c r="B68" s="124"/>
    </row>
    <row r="69" spans="1:2">
      <c r="A69" s="123"/>
      <c r="B69" s="124"/>
    </row>
    <row r="70" spans="1:2">
      <c r="A70" s="123"/>
      <c r="B70" s="124"/>
    </row>
    <row r="71" spans="1:2">
      <c r="A71" s="123"/>
      <c r="B71" s="124"/>
    </row>
    <row r="72" spans="1:2">
      <c r="A72" s="123"/>
      <c r="B72" s="124"/>
    </row>
    <row r="73" spans="1:2">
      <c r="A73" s="123"/>
      <c r="B73" s="124"/>
    </row>
    <row r="74" spans="1:2">
      <c r="A74" s="123"/>
      <c r="B74" s="124"/>
    </row>
    <row r="75" spans="1:2">
      <c r="A75" s="123"/>
      <c r="B75" s="124"/>
    </row>
    <row r="76" spans="1:2">
      <c r="A76" s="123"/>
      <c r="B76" s="124"/>
    </row>
    <row r="77" spans="1:2">
      <c r="A77" s="123"/>
      <c r="B77" s="124"/>
    </row>
    <row r="78" spans="1:2">
      <c r="A78" s="123"/>
      <c r="B78" s="124"/>
    </row>
    <row r="79" spans="1:2">
      <c r="A79" s="123"/>
      <c r="B79" s="124"/>
    </row>
    <row r="80" spans="1:2">
      <c r="A80" s="123"/>
      <c r="B80" s="124"/>
    </row>
    <row r="81" spans="1:2">
      <c r="A81" s="123"/>
      <c r="B81" s="124"/>
    </row>
    <row r="82" spans="1:2">
      <c r="A82" s="123"/>
      <c r="B82" s="124"/>
    </row>
    <row r="83" spans="1:2">
      <c r="A83" s="123"/>
      <c r="B83" s="124"/>
    </row>
    <row r="84" spans="1:2">
      <c r="A84" s="123"/>
      <c r="B84" s="124"/>
    </row>
    <row r="85" spans="1:2">
      <c r="A85" s="123"/>
      <c r="B85" s="124"/>
    </row>
    <row r="86" spans="1:2">
      <c r="A86" s="123"/>
      <c r="B86" s="124"/>
    </row>
    <row r="87" spans="1:2">
      <c r="A87" s="123"/>
      <c r="B87" s="124"/>
    </row>
    <row r="88" spans="1:2">
      <c r="A88" s="123"/>
      <c r="B88" s="124"/>
    </row>
    <row r="89" spans="1:2">
      <c r="A89" s="123"/>
      <c r="B89" s="124"/>
    </row>
    <row r="90" spans="1:2">
      <c r="A90" s="123"/>
      <c r="B90" s="124"/>
    </row>
    <row r="91" spans="1:2">
      <c r="A91" s="123"/>
      <c r="B91" s="124"/>
    </row>
    <row r="92" spans="1:2">
      <c r="A92" s="123"/>
      <c r="B92" s="124"/>
    </row>
    <row r="93" spans="1:2">
      <c r="A93" s="123"/>
      <c r="B93" s="124"/>
    </row>
    <row r="94" spans="1:2">
      <c r="A94" s="123"/>
      <c r="B94" s="124"/>
    </row>
    <row r="95" spans="1:2">
      <c r="A95" s="123"/>
      <c r="B95" s="124"/>
    </row>
    <row r="96" spans="1:2">
      <c r="A96" s="123"/>
      <c r="B96" s="124"/>
    </row>
    <row r="97" spans="1:2">
      <c r="A97" s="123"/>
      <c r="B97" s="124"/>
    </row>
    <row r="98" spans="1:2">
      <c r="A98" s="123"/>
      <c r="B98" s="124"/>
    </row>
    <row r="99" spans="1:2">
      <c r="A99" s="123"/>
      <c r="B99" s="124"/>
    </row>
    <row r="100" spans="1:2">
      <c r="A100" s="123"/>
      <c r="B100" s="124"/>
    </row>
    <row r="101" spans="1:2">
      <c r="A101" s="123"/>
      <c r="B101" s="124"/>
    </row>
    <row r="102" spans="1:2">
      <c r="A102" s="123"/>
      <c r="B102" s="124"/>
    </row>
    <row r="103" spans="1:2">
      <c r="A103" s="123"/>
      <c r="B103" s="124"/>
    </row>
    <row r="104" spans="1:2">
      <c r="A104" s="123"/>
      <c r="B104" s="124"/>
    </row>
    <row r="105" spans="1:2">
      <c r="A105" s="123"/>
      <c r="B105" s="124"/>
    </row>
    <row r="106" spans="1:2">
      <c r="A106" s="123"/>
      <c r="B106" s="124"/>
    </row>
    <row r="107" spans="1:2">
      <c r="A107" s="123"/>
      <c r="B107" s="124"/>
    </row>
    <row r="108" spans="1:2">
      <c r="A108" s="123"/>
      <c r="B108" s="124"/>
    </row>
    <row r="109" spans="1:2">
      <c r="A109" s="123"/>
      <c r="B109" s="124"/>
    </row>
    <row r="110" spans="1:2">
      <c r="A110" s="123"/>
      <c r="B110" s="124"/>
    </row>
    <row r="111" spans="1:2">
      <c r="A111" s="123"/>
      <c r="B111" s="124"/>
    </row>
    <row r="112" spans="1:2">
      <c r="A112" s="123"/>
      <c r="B112" s="124"/>
    </row>
    <row r="113" spans="1:2">
      <c r="A113" s="123"/>
      <c r="B113" s="124"/>
    </row>
    <row r="114" spans="1:2">
      <c r="A114" s="123"/>
      <c r="B114" s="124"/>
    </row>
    <row r="115" spans="1:2">
      <c r="A115" s="123"/>
      <c r="B115" s="124"/>
    </row>
    <row r="116" spans="1:2">
      <c r="A116" s="123"/>
      <c r="B116" s="124"/>
    </row>
    <row r="117" spans="1:2">
      <c r="A117" s="123"/>
      <c r="B117" s="124"/>
    </row>
    <row r="118" spans="1:2">
      <c r="A118" s="123"/>
      <c r="B118" s="124"/>
    </row>
    <row r="119" spans="1:2">
      <c r="A119" s="123"/>
      <c r="B119" s="124"/>
    </row>
    <row r="120" spans="1:2">
      <c r="A120" s="123"/>
      <c r="B120" s="124"/>
    </row>
    <row r="121" spans="1:2">
      <c r="A121" s="123"/>
      <c r="B121" s="124"/>
    </row>
    <row r="122" spans="1:2">
      <c r="A122" s="123"/>
      <c r="B122" s="124"/>
    </row>
    <row r="123" spans="1:2">
      <c r="A123" s="123"/>
      <c r="B123" s="124"/>
    </row>
    <row r="124" spans="1:2">
      <c r="A124" s="123"/>
      <c r="B124" s="124"/>
    </row>
    <row r="125" spans="1:2">
      <c r="A125" s="123"/>
      <c r="B125" s="124"/>
    </row>
    <row r="126" spans="1:2">
      <c r="A126" s="123"/>
      <c r="B126" s="124"/>
    </row>
    <row r="127" spans="1:2">
      <c r="A127" s="123"/>
      <c r="B127" s="124"/>
    </row>
    <row r="128" spans="1:2">
      <c r="A128" s="123"/>
      <c r="B128" s="124"/>
    </row>
    <row r="129" spans="1:2">
      <c r="A129" s="123"/>
      <c r="B129" s="124"/>
    </row>
    <row r="130" spans="1:2">
      <c r="A130" s="123"/>
      <c r="B130" s="124"/>
    </row>
    <row r="131" spans="1:2">
      <c r="A131" s="123"/>
      <c r="B131" s="124"/>
    </row>
    <row r="132" spans="1:2">
      <c r="A132" s="123"/>
      <c r="B132" s="124"/>
    </row>
    <row r="133" spans="1:2">
      <c r="A133" s="123"/>
      <c r="B133" s="124"/>
    </row>
    <row r="134" spans="1:2">
      <c r="A134" s="123"/>
      <c r="B134" s="124"/>
    </row>
    <row r="135" spans="1:2">
      <c r="A135" s="123"/>
      <c r="B135" s="124"/>
    </row>
    <row r="136" spans="1:2">
      <c r="A136" s="123"/>
      <c r="B136" s="124"/>
    </row>
    <row r="137" spans="1:2">
      <c r="A137" s="123"/>
      <c r="B137" s="124"/>
    </row>
    <row r="138" spans="1:2">
      <c r="A138" s="123"/>
      <c r="B138" s="124"/>
    </row>
    <row r="139" spans="1:2">
      <c r="A139" s="123"/>
      <c r="B139" s="124"/>
    </row>
    <row r="140" spans="1:2">
      <c r="A140" s="123"/>
      <c r="B140" s="124"/>
    </row>
    <row r="141" spans="1:2">
      <c r="A141" s="123"/>
      <c r="B141" s="124"/>
    </row>
    <row r="142" spans="1:2">
      <c r="A142" s="123"/>
      <c r="B142" s="124"/>
    </row>
    <row r="143" spans="1:2">
      <c r="A143" s="123"/>
      <c r="B143" s="124"/>
    </row>
    <row r="144" spans="1:2">
      <c r="A144" s="123"/>
      <c r="B144" s="124"/>
    </row>
    <row r="145" spans="1:2">
      <c r="A145" s="123"/>
      <c r="B145" s="124"/>
    </row>
    <row r="146" spans="1:2">
      <c r="A146" s="123"/>
      <c r="B146" s="124"/>
    </row>
    <row r="147" spans="1:2">
      <c r="A147" s="123"/>
      <c r="B147" s="124"/>
    </row>
    <row r="148" spans="1:2">
      <c r="A148" s="123"/>
      <c r="B148" s="124"/>
    </row>
    <row r="149" spans="1:2">
      <c r="A149" s="123"/>
      <c r="B149" s="124"/>
    </row>
    <row r="150" spans="1:2">
      <c r="A150" s="123"/>
      <c r="B150" s="124"/>
    </row>
    <row r="151" spans="1:2">
      <c r="A151" s="123"/>
      <c r="B151" s="124"/>
    </row>
    <row r="152" spans="1:2">
      <c r="A152" s="123"/>
      <c r="B152" s="124"/>
    </row>
    <row r="153" spans="1:2">
      <c r="A153" s="123"/>
      <c r="B153" s="124"/>
    </row>
    <row r="154" spans="1:2">
      <c r="A154" s="123"/>
      <c r="B154" s="124"/>
    </row>
    <row r="155" spans="1:2">
      <c r="A155" s="123"/>
      <c r="B155" s="124"/>
    </row>
    <row r="156" spans="1:2">
      <c r="A156" s="123"/>
      <c r="B156" s="124"/>
    </row>
    <row r="157" spans="1:2">
      <c r="A157" s="123"/>
      <c r="B157" s="124"/>
    </row>
    <row r="158" spans="1:2">
      <c r="A158" s="123"/>
      <c r="B158" s="124"/>
    </row>
    <row r="159" spans="1:2">
      <c r="A159" s="123"/>
      <c r="B159" s="124"/>
    </row>
    <row r="160" spans="1:2">
      <c r="A160" s="123"/>
      <c r="B160" s="124"/>
    </row>
    <row r="161" spans="1:2">
      <c r="A161" s="123"/>
      <c r="B161" s="124"/>
    </row>
    <row r="162" spans="1:2">
      <c r="A162" s="123"/>
      <c r="B162" s="124"/>
    </row>
    <row r="163" spans="1:2">
      <c r="A163" s="123"/>
      <c r="B163" s="124"/>
    </row>
    <row r="164" spans="1:2">
      <c r="A164" s="123"/>
      <c r="B164" s="124"/>
    </row>
    <row r="165" spans="1:2">
      <c r="A165" s="123"/>
      <c r="B165" s="124"/>
    </row>
    <row r="166" spans="1:2">
      <c r="A166" s="123"/>
      <c r="B166" s="124"/>
    </row>
    <row r="167" spans="1:2">
      <c r="A167" s="123"/>
      <c r="B167" s="124"/>
    </row>
    <row r="168" spans="1:2">
      <c r="A168" s="123"/>
      <c r="B168" s="124"/>
    </row>
    <row r="169" spans="1:2">
      <c r="A169" s="123"/>
      <c r="B169" s="124"/>
    </row>
    <row r="170" spans="1:2">
      <c r="A170" s="123"/>
      <c r="B170" s="124"/>
    </row>
    <row r="171" spans="1:2">
      <c r="A171" s="123"/>
      <c r="B171" s="124"/>
    </row>
    <row r="172" spans="1:2">
      <c r="A172" s="123"/>
      <c r="B172" s="124"/>
    </row>
    <row r="173" spans="1:2">
      <c r="A173" s="123"/>
      <c r="B173" s="124"/>
    </row>
    <row r="174" spans="1:2">
      <c r="A174" s="123"/>
      <c r="B174" s="124"/>
    </row>
    <row r="175" spans="1:2">
      <c r="A175" s="123"/>
      <c r="B175" s="124"/>
    </row>
    <row r="176" spans="1:2">
      <c r="A176" s="123"/>
      <c r="B176" s="124"/>
    </row>
    <row r="177" spans="1:2">
      <c r="A177" s="123"/>
      <c r="B177" s="124"/>
    </row>
    <row r="178" spans="1:2">
      <c r="A178" s="123"/>
      <c r="B178" s="124"/>
    </row>
    <row r="179" spans="1:2">
      <c r="A179" s="123"/>
      <c r="B179" s="124"/>
    </row>
    <row r="180" spans="1:2">
      <c r="A180" s="123"/>
      <c r="B180" s="124"/>
    </row>
    <row r="181" spans="1:2">
      <c r="A181" s="123"/>
      <c r="B181" s="124"/>
    </row>
    <row r="182" spans="1:2">
      <c r="A182" s="123"/>
      <c r="B182" s="124"/>
    </row>
    <row r="183" spans="1:2">
      <c r="A183" s="123"/>
      <c r="B183" s="124"/>
    </row>
    <row r="184" spans="1:2">
      <c r="A184" s="123"/>
      <c r="B184" s="124"/>
    </row>
    <row r="185" spans="1:2">
      <c r="A185" s="123"/>
      <c r="B185" s="124"/>
    </row>
    <row r="186" spans="1:2">
      <c r="A186" s="123"/>
      <c r="B186" s="124"/>
    </row>
    <row r="187" spans="1:2">
      <c r="A187" s="123"/>
      <c r="B187" s="124"/>
    </row>
    <row r="188" spans="1:2">
      <c r="A188" s="123"/>
      <c r="B188" s="124"/>
    </row>
    <row r="189" spans="1:2">
      <c r="A189" s="123"/>
      <c r="B189" s="124"/>
    </row>
    <row r="190" spans="1:2">
      <c r="A190" s="123"/>
      <c r="B190" s="124"/>
    </row>
    <row r="191" spans="1:2">
      <c r="A191" s="123"/>
      <c r="B191" s="124"/>
    </row>
    <row r="192" spans="1:2">
      <c r="A192" s="123"/>
      <c r="B192" s="124"/>
    </row>
    <row r="193" spans="1:2">
      <c r="A193" s="123"/>
      <c r="B193" s="124"/>
    </row>
    <row r="194" spans="1:2">
      <c r="A194" s="123"/>
      <c r="B194" s="124"/>
    </row>
    <row r="195" spans="1:2">
      <c r="A195" s="123"/>
      <c r="B195" s="124"/>
    </row>
    <row r="196" spans="1:2">
      <c r="A196" s="123"/>
      <c r="B196" s="124"/>
    </row>
    <row r="197" spans="1:2">
      <c r="A197" s="123"/>
      <c r="B197" s="124"/>
    </row>
    <row r="198" spans="1:2">
      <c r="A198" s="123"/>
      <c r="B198" s="124"/>
    </row>
    <row r="199" spans="1:2">
      <c r="A199" s="123"/>
      <c r="B199" s="124"/>
    </row>
    <row r="200" spans="1:2">
      <c r="A200" s="123"/>
      <c r="B200" s="124"/>
    </row>
    <row r="201" spans="1:2">
      <c r="A201" s="123"/>
      <c r="B201" s="124"/>
    </row>
    <row r="202" spans="1:2">
      <c r="A202" s="123"/>
      <c r="B202" s="124"/>
    </row>
    <row r="203" spans="1:2">
      <c r="A203" s="123"/>
      <c r="B203" s="124"/>
    </row>
    <row r="204" spans="1:2">
      <c r="A204" s="123"/>
      <c r="B204" s="124"/>
    </row>
    <row r="205" spans="1:2">
      <c r="A205" s="123"/>
      <c r="B205" s="124"/>
    </row>
    <row r="206" spans="1:2">
      <c r="A206" s="123"/>
      <c r="B206" s="124"/>
    </row>
    <row r="207" spans="1:2">
      <c r="A207" s="123"/>
      <c r="B207" s="124"/>
    </row>
    <row r="208" spans="1:2">
      <c r="A208" s="123"/>
      <c r="B208" s="124"/>
    </row>
    <row r="209" spans="1:2">
      <c r="A209" s="123"/>
      <c r="B209" s="124"/>
    </row>
    <row r="210" spans="1:2">
      <c r="A210" s="123"/>
      <c r="B210" s="124"/>
    </row>
    <row r="211" spans="1:2">
      <c r="A211" s="123"/>
      <c r="B211" s="124"/>
    </row>
    <row r="212" spans="1:2">
      <c r="A212" s="123"/>
      <c r="B212" s="124"/>
    </row>
    <row r="213" spans="1:2">
      <c r="A213" s="123"/>
      <c r="B213" s="124"/>
    </row>
    <row r="214" spans="1:2">
      <c r="A214" s="123"/>
      <c r="B214" s="124"/>
    </row>
    <row r="215" spans="1:2">
      <c r="A215" s="123"/>
      <c r="B215" s="124"/>
    </row>
    <row r="216" spans="1:2">
      <c r="A216" s="123"/>
      <c r="B216" s="124"/>
    </row>
    <row r="217" spans="1:2">
      <c r="A217" s="123"/>
      <c r="B217" s="124"/>
    </row>
    <row r="218" spans="1:2">
      <c r="A218" s="123"/>
      <c r="B218" s="124"/>
    </row>
    <row r="219" spans="1:2">
      <c r="A219" s="123"/>
      <c r="B219" s="124"/>
    </row>
    <row r="220" spans="1:2">
      <c r="A220" s="123"/>
      <c r="B220" s="124"/>
    </row>
    <row r="221" spans="1:2">
      <c r="A221" s="123"/>
      <c r="B221" s="124"/>
    </row>
    <row r="222" spans="1:2">
      <c r="A222" s="123"/>
      <c r="B222" s="124"/>
    </row>
    <row r="223" spans="1:2">
      <c r="A223" s="123"/>
      <c r="B223" s="124"/>
    </row>
    <row r="224" spans="1:2">
      <c r="A224" s="123"/>
      <c r="B224" s="124"/>
    </row>
    <row r="225" spans="1:2">
      <c r="A225" s="123"/>
      <c r="B225" s="124"/>
    </row>
    <row r="226" spans="1:2">
      <c r="A226" s="123"/>
      <c r="B226" s="124"/>
    </row>
    <row r="227" spans="1:2">
      <c r="A227" s="123"/>
      <c r="B227" s="124"/>
    </row>
    <row r="228" spans="1:2">
      <c r="A228" s="123"/>
      <c r="B228" s="124"/>
    </row>
    <row r="229" spans="1:2">
      <c r="A229" s="123"/>
      <c r="B229" s="124"/>
    </row>
    <row r="230" spans="1:2">
      <c r="A230" s="123"/>
      <c r="B230" s="124"/>
    </row>
    <row r="231" spans="1:2">
      <c r="A231" s="123"/>
      <c r="B231" s="124"/>
    </row>
    <row r="232" spans="1:2">
      <c r="A232" s="123"/>
      <c r="B232" s="124"/>
    </row>
    <row r="233" spans="1:2">
      <c r="A233" s="123"/>
      <c r="B233" s="124"/>
    </row>
    <row r="234" spans="1:2">
      <c r="A234" s="123"/>
      <c r="B234" s="124"/>
    </row>
    <row r="235" spans="1:2">
      <c r="A235" s="123"/>
      <c r="B235" s="124"/>
    </row>
    <row r="236" spans="1:2">
      <c r="A236" s="123"/>
      <c r="B236" s="124"/>
    </row>
    <row r="237" spans="1:2">
      <c r="A237" s="123"/>
      <c r="B237" s="124"/>
    </row>
    <row r="238" spans="1:2">
      <c r="A238" s="123"/>
      <c r="B238" s="124"/>
    </row>
    <row r="239" spans="1:2">
      <c r="A239" s="123"/>
      <c r="B239" s="124"/>
    </row>
    <row r="240" spans="1:2">
      <c r="A240" s="123"/>
      <c r="B240" s="124"/>
    </row>
    <row r="241" spans="1:2">
      <c r="A241" s="123"/>
      <c r="B241" s="124"/>
    </row>
    <row r="242" spans="1:2">
      <c r="A242" s="123"/>
      <c r="B242" s="124"/>
    </row>
    <row r="243" spans="1:2">
      <c r="A243" s="123"/>
      <c r="B243" s="124"/>
    </row>
    <row r="244" spans="1:2">
      <c r="A244" s="123"/>
      <c r="B244" s="124"/>
    </row>
    <row r="245" spans="1:2">
      <c r="A245" s="123"/>
      <c r="B245" s="124"/>
    </row>
    <row r="246" spans="1:2">
      <c r="A246" s="123"/>
      <c r="B246" s="124"/>
    </row>
    <row r="247" spans="1:2">
      <c r="A247" s="123"/>
      <c r="B247" s="124"/>
    </row>
    <row r="248" spans="1:2">
      <c r="A248" s="123"/>
      <c r="B248" s="124"/>
    </row>
    <row r="249" spans="1:2">
      <c r="A249" s="123"/>
      <c r="B249" s="124"/>
    </row>
    <row r="250" spans="1:2">
      <c r="A250" s="123"/>
      <c r="B250" s="124"/>
    </row>
    <row r="251" spans="1:2">
      <c r="A251" s="123"/>
      <c r="B251" s="124"/>
    </row>
    <row r="252" spans="1:2">
      <c r="A252" s="123"/>
      <c r="B252" s="124"/>
    </row>
    <row r="253" spans="1:2">
      <c r="A253" s="123"/>
      <c r="B253" s="124"/>
    </row>
    <row r="254" spans="1:2">
      <c r="A254" s="123"/>
      <c r="B254" s="124"/>
    </row>
    <row r="255" spans="1:2">
      <c r="A255" s="123"/>
      <c r="B255" s="124"/>
    </row>
    <row r="256" spans="1:2">
      <c r="A256" s="123"/>
      <c r="B256" s="124"/>
    </row>
    <row r="257" spans="1:2">
      <c r="A257" s="123"/>
      <c r="B257" s="124"/>
    </row>
    <row r="258" spans="1:2">
      <c r="A258" s="123"/>
      <c r="B258" s="124"/>
    </row>
    <row r="259" spans="1:2">
      <c r="A259" s="123"/>
      <c r="B259" s="124"/>
    </row>
    <row r="260" spans="1:2">
      <c r="A260" s="123"/>
      <c r="B260" s="124"/>
    </row>
    <row r="261" spans="1:2">
      <c r="A261" s="123"/>
      <c r="B261" s="124"/>
    </row>
    <row r="262" spans="1:2">
      <c r="A262" s="123"/>
      <c r="B262" s="124"/>
    </row>
    <row r="263" spans="1:2">
      <c r="A263" s="123"/>
      <c r="B263" s="124"/>
    </row>
    <row r="264" spans="1:2">
      <c r="A264" s="123"/>
      <c r="B264" s="124"/>
    </row>
    <row r="265" spans="1:2">
      <c r="A265" s="123"/>
      <c r="B265" s="124"/>
    </row>
    <row r="266" spans="1:2">
      <c r="A266" s="123"/>
      <c r="B266" s="124"/>
    </row>
    <row r="267" spans="1:2">
      <c r="A267" s="123"/>
      <c r="B267" s="124"/>
    </row>
    <row r="268" spans="1:2">
      <c r="A268" s="123"/>
      <c r="B268" s="124"/>
    </row>
    <row r="269" spans="1:2">
      <c r="A269" s="123"/>
      <c r="B269" s="124"/>
    </row>
    <row r="270" spans="1:2">
      <c r="A270" s="123"/>
      <c r="B270" s="124"/>
    </row>
    <row r="271" spans="1:2">
      <c r="A271" s="123"/>
      <c r="B271" s="124"/>
    </row>
    <row r="272" spans="1:2">
      <c r="A272" s="123"/>
      <c r="B272" s="124"/>
    </row>
    <row r="273" spans="1:2">
      <c r="A273" s="123"/>
      <c r="B273" s="124"/>
    </row>
    <row r="274" spans="1:2">
      <c r="A274" s="123"/>
      <c r="B274" s="124"/>
    </row>
    <row r="275" spans="1:2">
      <c r="A275" s="123"/>
      <c r="B275" s="124"/>
    </row>
    <row r="276" spans="1:2">
      <c r="A276" s="123"/>
      <c r="B276" s="124"/>
    </row>
    <row r="277" spans="1:2">
      <c r="A277" s="123"/>
      <c r="B277" s="124"/>
    </row>
    <row r="278" spans="1:2">
      <c r="A278" s="123"/>
      <c r="B278" s="124"/>
    </row>
    <row r="279" spans="1:2">
      <c r="A279" s="123"/>
      <c r="B279" s="124"/>
    </row>
    <row r="280" spans="1:2">
      <c r="A280" s="123"/>
      <c r="B280" s="124"/>
    </row>
    <row r="281" spans="1:2">
      <c r="A281" s="123"/>
      <c r="B281" s="124"/>
    </row>
    <row r="282" spans="1:2">
      <c r="A282" s="123"/>
      <c r="B282" s="124"/>
    </row>
    <row r="283" spans="1:2">
      <c r="A283" s="123"/>
      <c r="B283" s="124"/>
    </row>
    <row r="284" spans="1:2">
      <c r="A284" s="123"/>
      <c r="B284" s="124"/>
    </row>
    <row r="285" spans="1:2">
      <c r="A285" s="123"/>
      <c r="B285" s="124"/>
    </row>
    <row r="286" spans="1:2">
      <c r="A286" s="123"/>
      <c r="B286" s="124"/>
    </row>
    <row r="287" spans="1:2">
      <c r="A287" s="123"/>
      <c r="B287" s="124"/>
    </row>
    <row r="288" spans="1:2">
      <c r="A288" s="123"/>
      <c r="B288" s="124"/>
    </row>
    <row r="289" spans="1:2">
      <c r="A289" s="123"/>
      <c r="B289" s="124"/>
    </row>
    <row r="290" spans="1:2">
      <c r="A290" s="123"/>
      <c r="B290" s="124"/>
    </row>
    <row r="291" spans="1:2">
      <c r="A291" s="123"/>
      <c r="B291" s="124"/>
    </row>
    <row r="292" spans="1:2">
      <c r="A292" s="123"/>
      <c r="B292" s="124"/>
    </row>
    <row r="293" spans="1:2">
      <c r="A293" s="123"/>
      <c r="B293" s="124"/>
    </row>
    <row r="294" spans="1:2">
      <c r="A294" s="123"/>
      <c r="B294" s="124"/>
    </row>
    <row r="295" spans="1:2">
      <c r="A295" s="123"/>
      <c r="B295" s="124"/>
    </row>
    <row r="296" spans="1:2">
      <c r="A296" s="123"/>
      <c r="B296" s="124"/>
    </row>
    <row r="297" spans="1:2">
      <c r="A297" s="123"/>
      <c r="B297" s="124"/>
    </row>
    <row r="298" spans="1:2">
      <c r="A298" s="123"/>
      <c r="B298" s="124"/>
    </row>
    <row r="299" spans="1:2">
      <c r="A299" s="123"/>
      <c r="B299" s="124"/>
    </row>
    <row r="300" spans="1:2">
      <c r="A300" s="123"/>
      <c r="B300" s="124"/>
    </row>
    <row r="301" spans="1:2">
      <c r="A301" s="123"/>
      <c r="B301" s="124"/>
    </row>
    <row r="302" spans="1:2">
      <c r="A302" s="123"/>
      <c r="B302" s="124"/>
    </row>
    <row r="303" spans="1:2">
      <c r="A303" s="123"/>
      <c r="B303" s="124"/>
    </row>
    <row r="304" spans="1:2">
      <c r="A304" s="123"/>
      <c r="B304" s="124"/>
    </row>
    <row r="305" spans="1:2">
      <c r="A305" s="123"/>
      <c r="B305" s="124"/>
    </row>
    <row r="306" spans="1:2">
      <c r="A306" s="123"/>
      <c r="B306" s="124"/>
    </row>
    <row r="307" spans="1:2">
      <c r="A307" s="123"/>
      <c r="B307" s="124"/>
    </row>
    <row r="308" spans="1:2">
      <c r="A308" s="123"/>
      <c r="B308" s="124"/>
    </row>
    <row r="309" spans="1:2">
      <c r="A309" s="123"/>
      <c r="B309" s="124"/>
    </row>
    <row r="310" spans="1:2">
      <c r="A310" s="123"/>
      <c r="B310" s="124"/>
    </row>
    <row r="311" spans="1:2">
      <c r="A311" s="123"/>
      <c r="B311" s="124"/>
    </row>
    <row r="312" spans="1:2">
      <c r="A312" s="123"/>
      <c r="B312" s="124"/>
    </row>
    <row r="313" spans="1:2">
      <c r="A313" s="123"/>
      <c r="B313" s="124"/>
    </row>
    <row r="314" spans="1:2">
      <c r="A314" s="123"/>
      <c r="B314" s="124"/>
    </row>
    <row r="315" spans="1:2">
      <c r="A315" s="123"/>
      <c r="B315" s="124"/>
    </row>
    <row r="316" spans="1:2">
      <c r="A316" s="123"/>
      <c r="B316" s="124"/>
    </row>
    <row r="317" spans="1:2">
      <c r="A317" s="123"/>
      <c r="B317" s="124"/>
    </row>
    <row r="318" spans="1:2">
      <c r="A318" s="123"/>
      <c r="B318" s="124"/>
    </row>
    <row r="319" spans="1:2">
      <c r="A319" s="123"/>
      <c r="B319" s="124"/>
    </row>
    <row r="320" spans="1:2">
      <c r="A320" s="123"/>
      <c r="B320" s="124"/>
    </row>
    <row r="321" spans="1:2">
      <c r="A321" s="123"/>
      <c r="B321" s="124"/>
    </row>
    <row r="322" spans="1:2">
      <c r="A322" s="123"/>
      <c r="B322" s="124"/>
    </row>
    <row r="323" spans="1:2">
      <c r="A323" s="123"/>
      <c r="B323" s="124"/>
    </row>
    <row r="324" spans="1:2">
      <c r="A324" s="123"/>
      <c r="B324" s="124"/>
    </row>
    <row r="325" spans="1:2">
      <c r="A325" s="123"/>
      <c r="B325" s="124"/>
    </row>
    <row r="326" spans="1:2">
      <c r="A326" s="123"/>
      <c r="B326" s="124"/>
    </row>
    <row r="327" spans="1:2">
      <c r="A327" s="123"/>
      <c r="B327" s="124"/>
    </row>
    <row r="328" spans="1:2">
      <c r="A328" s="123"/>
      <c r="B328" s="124"/>
    </row>
    <row r="329" spans="1:2">
      <c r="A329" s="123"/>
      <c r="B329" s="124"/>
    </row>
    <row r="330" spans="1:2">
      <c r="A330" s="123"/>
      <c r="B330" s="124"/>
    </row>
    <row r="331" spans="1:2">
      <c r="A331" s="123"/>
      <c r="B331" s="124"/>
    </row>
    <row r="332" spans="1:2">
      <c r="A332" s="123"/>
      <c r="B332" s="124"/>
    </row>
    <row r="333" spans="1:2">
      <c r="A333" s="123"/>
      <c r="B333" s="124"/>
    </row>
    <row r="334" spans="1:2">
      <c r="A334" s="123"/>
      <c r="B334" s="124"/>
    </row>
    <row r="335" spans="1:2">
      <c r="A335" s="123"/>
      <c r="B335" s="124"/>
    </row>
    <row r="336" spans="1:2">
      <c r="A336" s="123"/>
      <c r="B336" s="124"/>
    </row>
    <row r="337" spans="1:2">
      <c r="A337" s="123"/>
      <c r="B337" s="124"/>
    </row>
    <row r="338" spans="1:2">
      <c r="A338" s="123"/>
      <c r="B338" s="124"/>
    </row>
    <row r="339" spans="1:2">
      <c r="A339" s="123"/>
      <c r="B339" s="124"/>
    </row>
    <row r="340" spans="1:2">
      <c r="A340" s="123"/>
      <c r="B340" s="124"/>
    </row>
    <row r="341" spans="1:2">
      <c r="A341" s="123"/>
      <c r="B341" s="124"/>
    </row>
    <row r="342" spans="1:2">
      <c r="A342" s="123"/>
      <c r="B342" s="124"/>
    </row>
    <row r="343" spans="1:2">
      <c r="A343" s="123"/>
      <c r="B343" s="124"/>
    </row>
    <row r="344" spans="1:2">
      <c r="A344" s="123"/>
      <c r="B344" s="124"/>
    </row>
    <row r="345" spans="1:2">
      <c r="A345" s="123"/>
      <c r="B345" s="124"/>
    </row>
    <row r="346" spans="1:2">
      <c r="A346" s="123"/>
      <c r="B346" s="124"/>
    </row>
    <row r="347" spans="1:2">
      <c r="A347" s="123"/>
      <c r="B347" s="124"/>
    </row>
    <row r="348" spans="1:2">
      <c r="A348" s="123"/>
      <c r="B348" s="124"/>
    </row>
    <row r="349" spans="1:2">
      <c r="A349" s="123"/>
      <c r="B349" s="124"/>
    </row>
    <row r="350" spans="1:2">
      <c r="A350" s="123"/>
      <c r="B350" s="124"/>
    </row>
    <row r="351" spans="1:2">
      <c r="A351" s="123"/>
      <c r="B351" s="124"/>
    </row>
    <row r="352" spans="1:2">
      <c r="A352" s="123"/>
      <c r="B352" s="124"/>
    </row>
    <row r="353" spans="1:2">
      <c r="A353" s="123"/>
      <c r="B353" s="124"/>
    </row>
    <row r="354" spans="1:2">
      <c r="A354" s="123"/>
      <c r="B354" s="124"/>
    </row>
    <row r="355" spans="1:2">
      <c r="A355" s="123"/>
      <c r="B355" s="124"/>
    </row>
    <row r="356" spans="1:2">
      <c r="A356" s="123"/>
      <c r="B356" s="124"/>
    </row>
    <row r="357" spans="1:2">
      <c r="A357" s="123"/>
      <c r="B357" s="124"/>
    </row>
    <row r="358" spans="1:2">
      <c r="A358" s="123"/>
      <c r="B358" s="124"/>
    </row>
    <row r="359" spans="1:2">
      <c r="A359" s="123"/>
      <c r="B359" s="124"/>
    </row>
    <row r="360" spans="1:2">
      <c r="A360" s="123"/>
      <c r="B360" s="124"/>
    </row>
    <row r="361" spans="1:2">
      <c r="A361" s="123"/>
      <c r="B361" s="124"/>
    </row>
    <row r="362" spans="1:2">
      <c r="A362" s="123"/>
      <c r="B362" s="124"/>
    </row>
    <row r="363" spans="1:2">
      <c r="A363" s="123"/>
      <c r="B363" s="124"/>
    </row>
    <row r="364" spans="1:2">
      <c r="A364" s="123"/>
      <c r="B364" s="124"/>
    </row>
    <row r="365" spans="1:2">
      <c r="A365" s="123"/>
      <c r="B365" s="124"/>
    </row>
    <row r="366" spans="1:2">
      <c r="A366" s="123"/>
      <c r="B366" s="124"/>
    </row>
    <row r="367" spans="1:2">
      <c r="A367" s="123"/>
      <c r="B367" s="124"/>
    </row>
    <row r="368" spans="1:2">
      <c r="A368" s="123"/>
      <c r="B368" s="124"/>
    </row>
    <row r="369" spans="1:2">
      <c r="A369" s="123"/>
      <c r="B369" s="124"/>
    </row>
    <row r="370" spans="1:2">
      <c r="A370" s="123"/>
      <c r="B370" s="124"/>
    </row>
    <row r="371" spans="1:2">
      <c r="A371" s="123"/>
      <c r="B371" s="124"/>
    </row>
    <row r="372" spans="1:2">
      <c r="A372" s="123"/>
      <c r="B372" s="124"/>
    </row>
    <row r="373" spans="1:2">
      <c r="A373" s="123"/>
      <c r="B373" s="124"/>
    </row>
    <row r="374" spans="1:2">
      <c r="A374" s="123"/>
      <c r="B374" s="124"/>
    </row>
    <row r="375" spans="1:2">
      <c r="A375" s="123"/>
      <c r="B375" s="124"/>
    </row>
    <row r="376" spans="1:2">
      <c r="A376" s="123"/>
      <c r="B376" s="124"/>
    </row>
    <row r="377" spans="1:2">
      <c r="A377" s="123"/>
      <c r="B377" s="124"/>
    </row>
    <row r="378" spans="1:2">
      <c r="A378" s="123"/>
      <c r="B378" s="124"/>
    </row>
    <row r="379" spans="1:2">
      <c r="A379" s="123"/>
      <c r="B379" s="124"/>
    </row>
    <row r="380" spans="1:2">
      <c r="A380" s="123"/>
      <c r="B380" s="124"/>
    </row>
    <row r="381" spans="1:2">
      <c r="A381" s="123"/>
      <c r="B381" s="124"/>
    </row>
    <row r="382" spans="1:2">
      <c r="A382" s="123"/>
      <c r="B382" s="124"/>
    </row>
    <row r="383" spans="1:2">
      <c r="A383" s="123"/>
      <c r="B383" s="124"/>
    </row>
    <row r="384" spans="1:2">
      <c r="A384" s="123"/>
      <c r="B384" s="124"/>
    </row>
    <row r="385" spans="1:2">
      <c r="A385" s="123"/>
      <c r="B385" s="124"/>
    </row>
    <row r="386" spans="1:2">
      <c r="A386" s="123"/>
      <c r="B386" s="124"/>
    </row>
    <row r="387" spans="1:2">
      <c r="A387" s="123"/>
      <c r="B387" s="124"/>
    </row>
    <row r="388" spans="1:2">
      <c r="A388" s="123"/>
      <c r="B388" s="124"/>
    </row>
    <row r="389" spans="1:2">
      <c r="A389" s="123"/>
      <c r="B389" s="124"/>
    </row>
    <row r="390" spans="1:2">
      <c r="A390" s="123"/>
      <c r="B390" s="124"/>
    </row>
    <row r="391" spans="1:2">
      <c r="A391" s="123"/>
      <c r="B391" s="124"/>
    </row>
    <row r="392" spans="1:2">
      <c r="A392" s="123"/>
      <c r="B392" s="124"/>
    </row>
    <row r="393" spans="1:2">
      <c r="A393" s="123"/>
      <c r="B393" s="124"/>
    </row>
    <row r="394" spans="1:2">
      <c r="A394" s="123"/>
      <c r="B394" s="124"/>
    </row>
    <row r="395" spans="1:2">
      <c r="A395" s="123"/>
      <c r="B395" s="124"/>
    </row>
    <row r="396" spans="1:2">
      <c r="A396" s="123"/>
      <c r="B396" s="124"/>
    </row>
    <row r="397" spans="1:2">
      <c r="A397" s="123"/>
      <c r="B397" s="124"/>
    </row>
    <row r="398" spans="1:2">
      <c r="A398" s="123"/>
      <c r="B398" s="124"/>
    </row>
    <row r="399" spans="1:2">
      <c r="A399" s="123"/>
      <c r="B399" s="124"/>
    </row>
    <row r="400" spans="1:2">
      <c r="A400" s="123"/>
      <c r="B400" s="124"/>
    </row>
    <row r="401" spans="1:2">
      <c r="A401" s="123"/>
      <c r="B401" s="124"/>
    </row>
    <row r="402" spans="1:2">
      <c r="A402" s="123"/>
      <c r="B402" s="124"/>
    </row>
    <row r="403" spans="1:2">
      <c r="A403" s="123"/>
      <c r="B403" s="124"/>
    </row>
    <row r="404" spans="1:2">
      <c r="A404" s="123"/>
      <c r="B404" s="124"/>
    </row>
    <row r="405" spans="1:2">
      <c r="A405" s="123"/>
      <c r="B405" s="124"/>
    </row>
    <row r="406" spans="1:2">
      <c r="A406" s="123"/>
      <c r="B406" s="124"/>
    </row>
    <row r="407" spans="1:2">
      <c r="A407" s="123"/>
      <c r="B407" s="124"/>
    </row>
    <row r="408" spans="1:2">
      <c r="A408" s="123"/>
      <c r="B408" s="124"/>
    </row>
    <row r="409" spans="1:2">
      <c r="A409" s="123"/>
      <c r="B409" s="124"/>
    </row>
    <row r="410" spans="1:2">
      <c r="A410" s="123"/>
      <c r="B410" s="124"/>
    </row>
    <row r="411" spans="1:2">
      <c r="A411" s="123"/>
      <c r="B411" s="124"/>
    </row>
    <row r="412" spans="1:2">
      <c r="A412" s="123"/>
      <c r="B412" s="124"/>
    </row>
    <row r="413" spans="1:2">
      <c r="A413" s="123"/>
      <c r="B413" s="124"/>
    </row>
    <row r="414" spans="1:2">
      <c r="A414" s="123"/>
      <c r="B414" s="124"/>
    </row>
    <row r="415" spans="1:2">
      <c r="A415" s="123"/>
      <c r="B415" s="124"/>
    </row>
    <row r="416" spans="1:2">
      <c r="A416" s="123"/>
      <c r="B416" s="124"/>
    </row>
    <row r="417" spans="1:2">
      <c r="A417" s="123"/>
      <c r="B417" s="124"/>
    </row>
    <row r="418" spans="1:2">
      <c r="A418" s="123"/>
      <c r="B418" s="124"/>
    </row>
    <row r="419" spans="1:2">
      <c r="A419" s="123"/>
      <c r="B419" s="124"/>
    </row>
    <row r="420" spans="1:2">
      <c r="A420" s="123"/>
      <c r="B420" s="124"/>
    </row>
    <row r="421" spans="1:2">
      <c r="A421" s="123"/>
      <c r="B421" s="124"/>
    </row>
    <row r="422" spans="1:2">
      <c r="A422" s="123"/>
      <c r="B422" s="124"/>
    </row>
    <row r="423" spans="1:2">
      <c r="A423" s="123"/>
      <c r="B423" s="124"/>
    </row>
    <row r="424" spans="1:2">
      <c r="A424" s="123"/>
      <c r="B424" s="124"/>
    </row>
    <row r="425" spans="1:2">
      <c r="A425" s="123"/>
      <c r="B425" s="124"/>
    </row>
    <row r="426" spans="1:2">
      <c r="A426" s="123"/>
      <c r="B426" s="124"/>
    </row>
    <row r="427" spans="1:2">
      <c r="A427" s="123"/>
      <c r="B427" s="124"/>
    </row>
    <row r="428" spans="1:2">
      <c r="A428" s="123"/>
      <c r="B428" s="124"/>
    </row>
    <row r="429" spans="1:2">
      <c r="A429" s="123"/>
      <c r="B429" s="124"/>
    </row>
    <row r="430" spans="1:2">
      <c r="A430" s="123"/>
      <c r="B430" s="124"/>
    </row>
    <row r="431" spans="1:2">
      <c r="A431" s="123"/>
      <c r="B431" s="124"/>
    </row>
    <row r="432" spans="1:2">
      <c r="A432" s="123"/>
      <c r="B432" s="124"/>
    </row>
    <row r="433" spans="1:2">
      <c r="A433" s="123"/>
      <c r="B433" s="124"/>
    </row>
    <row r="434" spans="1:2">
      <c r="A434" s="123"/>
      <c r="B434" s="124"/>
    </row>
    <row r="435" spans="1:2">
      <c r="A435" s="123"/>
      <c r="B435" s="124"/>
    </row>
    <row r="436" spans="1:2">
      <c r="A436" s="123"/>
      <c r="B436" s="124"/>
    </row>
    <row r="437" spans="1:2">
      <c r="A437" s="123"/>
      <c r="B437" s="124"/>
    </row>
    <row r="438" spans="1:2">
      <c r="A438" s="123"/>
      <c r="B438" s="124"/>
    </row>
    <row r="439" spans="1:2">
      <c r="A439" s="123"/>
      <c r="B439" s="124"/>
    </row>
    <row r="440" spans="1:2">
      <c r="A440" s="123"/>
      <c r="B440" s="124"/>
    </row>
    <row r="441" spans="1:2">
      <c r="A441" s="123"/>
      <c r="B441" s="124"/>
    </row>
    <row r="442" spans="1:2">
      <c r="A442" s="123"/>
      <c r="B442" s="124"/>
    </row>
    <row r="443" spans="1:2">
      <c r="A443" s="123"/>
      <c r="B443" s="124"/>
    </row>
    <row r="444" spans="1:2">
      <c r="A444" s="123"/>
      <c r="B444" s="124"/>
    </row>
    <row r="445" spans="1:2">
      <c r="A445" s="123"/>
      <c r="B445" s="124"/>
    </row>
    <row r="446" spans="1:2">
      <c r="A446" s="123"/>
      <c r="B446" s="124"/>
    </row>
    <row r="447" spans="1:2">
      <c r="A447" s="123"/>
      <c r="B447" s="124"/>
    </row>
    <row r="448" spans="1:2">
      <c r="A448" s="123"/>
      <c r="B448" s="124"/>
    </row>
    <row r="449" spans="1:2">
      <c r="A449" s="123"/>
      <c r="B449" s="124"/>
    </row>
    <row r="450" spans="1:2">
      <c r="A450" s="123"/>
      <c r="B450" s="124"/>
    </row>
    <row r="451" spans="1:2">
      <c r="A451" s="123"/>
      <c r="B451" s="124"/>
    </row>
    <row r="452" spans="1:2">
      <c r="A452" s="123"/>
      <c r="B452" s="124"/>
    </row>
    <row r="453" spans="1:2">
      <c r="A453" s="123"/>
      <c r="B453" s="124"/>
    </row>
    <row r="454" spans="1:2">
      <c r="A454" s="123"/>
      <c r="B454" s="124"/>
    </row>
    <row r="455" spans="1:2">
      <c r="A455" s="123"/>
      <c r="B455" s="124"/>
    </row>
    <row r="456" spans="1:2">
      <c r="A456" s="123"/>
      <c r="B456" s="124"/>
    </row>
    <row r="457" spans="1:2">
      <c r="A457" s="123"/>
      <c r="B457" s="124"/>
    </row>
    <row r="458" spans="1:2">
      <c r="A458" s="123"/>
      <c r="B458" s="124"/>
    </row>
    <row r="459" spans="1:2">
      <c r="A459" s="123"/>
      <c r="B459" s="124"/>
    </row>
    <row r="460" spans="1:2">
      <c r="A460" s="123"/>
      <c r="B460" s="124"/>
    </row>
    <row r="461" spans="1:2">
      <c r="A461" s="123"/>
      <c r="B461" s="124"/>
    </row>
    <row r="462" spans="1:2">
      <c r="A462" s="123"/>
      <c r="B462" s="124"/>
    </row>
    <row r="463" spans="1:2">
      <c r="A463" s="123"/>
      <c r="B463" s="124"/>
    </row>
    <row r="464" spans="1:2">
      <c r="A464" s="123"/>
      <c r="B464" s="124"/>
    </row>
    <row r="465" spans="1:2">
      <c r="A465" s="123"/>
      <c r="B465" s="124"/>
    </row>
    <row r="466" spans="1:2">
      <c r="A466" s="123"/>
      <c r="B466" s="124"/>
    </row>
    <row r="467" spans="1:2">
      <c r="A467" s="123"/>
      <c r="B467" s="124"/>
    </row>
    <row r="468" spans="1:2">
      <c r="A468" s="123"/>
      <c r="B468" s="124"/>
    </row>
    <row r="469" spans="1:2">
      <c r="A469" s="123"/>
      <c r="B469" s="124"/>
    </row>
    <row r="470" spans="1:2">
      <c r="A470" s="123"/>
      <c r="B470" s="124"/>
    </row>
    <row r="471" spans="1:2">
      <c r="A471" s="123"/>
      <c r="B471" s="124"/>
    </row>
    <row r="472" spans="1:2">
      <c r="A472" s="123"/>
      <c r="B472" s="124"/>
    </row>
    <row r="473" spans="1:2">
      <c r="A473" s="123"/>
      <c r="B473" s="124"/>
    </row>
    <row r="474" spans="1:2">
      <c r="A474" s="123"/>
      <c r="B474" s="124"/>
    </row>
    <row r="475" spans="1:2">
      <c r="A475" s="123"/>
      <c r="B475" s="124"/>
    </row>
    <row r="476" spans="1:2">
      <c r="A476" s="123"/>
      <c r="B476" s="124"/>
    </row>
    <row r="477" spans="1:2">
      <c r="A477" s="123"/>
      <c r="B477" s="124"/>
    </row>
    <row r="478" spans="1:2">
      <c r="A478" s="123"/>
      <c r="B478" s="124"/>
    </row>
    <row r="479" spans="1:2">
      <c r="A479" s="123"/>
      <c r="B479" s="124"/>
    </row>
    <row r="480" spans="1:2">
      <c r="A480" s="123"/>
      <c r="B480" s="124"/>
    </row>
    <row r="481" spans="1:2">
      <c r="A481" s="123"/>
      <c r="B481" s="124"/>
    </row>
    <row r="482" spans="1:2">
      <c r="A482" s="123"/>
      <c r="B482" s="124"/>
    </row>
    <row r="483" spans="1:2">
      <c r="A483" s="123"/>
      <c r="B483" s="124"/>
    </row>
    <row r="484" spans="1:2">
      <c r="A484" s="123"/>
      <c r="B484" s="124"/>
    </row>
    <row r="485" spans="1:2">
      <c r="A485" s="123"/>
      <c r="B485" s="124"/>
    </row>
    <row r="486" spans="1:2">
      <c r="A486" s="123"/>
      <c r="B486" s="124"/>
    </row>
    <row r="487" spans="1:2">
      <c r="A487" s="123"/>
      <c r="B487" s="124"/>
    </row>
    <row r="488" spans="1:2">
      <c r="A488" s="123"/>
      <c r="B488" s="124"/>
    </row>
    <row r="489" spans="1:2">
      <c r="A489" s="123"/>
      <c r="B489" s="124"/>
    </row>
    <row r="490" spans="1:2">
      <c r="A490" s="123"/>
      <c r="B490" s="124"/>
    </row>
    <row r="491" spans="1:2">
      <c r="A491" s="123"/>
      <c r="B491" s="124"/>
    </row>
    <row r="492" spans="1:2">
      <c r="A492" s="123"/>
      <c r="B492" s="124"/>
    </row>
    <row r="493" spans="1:2">
      <c r="A493" s="123"/>
      <c r="B493" s="124"/>
    </row>
    <row r="494" spans="1:2">
      <c r="A494" s="123"/>
      <c r="B494" s="124"/>
    </row>
    <row r="495" spans="1:2">
      <c r="A495" s="123"/>
      <c r="B495" s="124"/>
    </row>
    <row r="496" spans="1:2">
      <c r="A496" s="123"/>
      <c r="B496" s="124"/>
    </row>
    <row r="497" spans="1:2">
      <c r="A497" s="123"/>
      <c r="B497" s="124"/>
    </row>
    <row r="498" spans="1:2">
      <c r="A498" s="123"/>
      <c r="B498" s="124"/>
    </row>
    <row r="499" spans="1:2">
      <c r="A499" s="123"/>
      <c r="B499" s="124"/>
    </row>
    <row r="500" spans="1:2">
      <c r="A500" s="123"/>
      <c r="B500" s="124"/>
    </row>
    <row r="501" spans="1:2">
      <c r="A501" s="123"/>
      <c r="B501" s="124"/>
    </row>
    <row r="502" spans="1:2">
      <c r="A502" s="123"/>
      <c r="B502" s="124"/>
    </row>
    <row r="503" spans="1:2">
      <c r="A503" s="123"/>
      <c r="B503" s="124"/>
    </row>
    <row r="504" spans="1:2">
      <c r="A504" s="123"/>
      <c r="B504" s="124"/>
    </row>
    <row r="505" spans="1:2">
      <c r="A505" s="123"/>
      <c r="B505" s="124"/>
    </row>
    <row r="506" spans="1:2">
      <c r="A506" s="123"/>
      <c r="B506" s="124"/>
    </row>
    <row r="507" spans="1:2">
      <c r="A507" s="123"/>
      <c r="B507" s="124"/>
    </row>
    <row r="508" spans="1:2">
      <c r="A508" s="123"/>
      <c r="B508" s="124"/>
    </row>
    <row r="509" spans="1:2">
      <c r="A509" s="123"/>
      <c r="B509" s="124"/>
    </row>
    <row r="510" spans="1:2">
      <c r="A510" s="123"/>
      <c r="B510" s="124"/>
    </row>
    <row r="511" spans="1:2">
      <c r="A511" s="123"/>
      <c r="B511" s="124"/>
    </row>
    <row r="512" spans="1:2">
      <c r="A512" s="123"/>
      <c r="B512" s="124"/>
    </row>
    <row r="513" spans="1:2">
      <c r="A513" s="123"/>
      <c r="B513" s="124"/>
    </row>
    <row r="514" spans="1:2">
      <c r="A514" s="123"/>
      <c r="B514" s="124"/>
    </row>
    <row r="515" spans="1:2">
      <c r="A515" s="123"/>
      <c r="B515" s="124"/>
    </row>
    <row r="516" spans="1:2">
      <c r="A516" s="123"/>
      <c r="B516" s="124"/>
    </row>
    <row r="517" spans="1:2">
      <c r="A517" s="123"/>
      <c r="B517" s="124"/>
    </row>
    <row r="518" spans="1:2">
      <c r="A518" s="123"/>
      <c r="B518" s="124"/>
    </row>
    <row r="519" spans="1:2">
      <c r="A519" s="123"/>
      <c r="B519" s="124"/>
    </row>
    <row r="520" spans="1:2">
      <c r="A520" s="123"/>
      <c r="B520" s="124"/>
    </row>
    <row r="521" spans="1:2">
      <c r="A521" s="123"/>
      <c r="B521" s="124"/>
    </row>
    <row r="522" spans="1:2">
      <c r="A522" s="123"/>
      <c r="B522" s="124"/>
    </row>
    <row r="523" spans="1:2">
      <c r="A523" s="123"/>
      <c r="B523" s="124"/>
    </row>
    <row r="524" spans="1:2">
      <c r="A524" s="123"/>
      <c r="B524" s="124"/>
    </row>
    <row r="525" spans="1:2">
      <c r="A525" s="123"/>
      <c r="B525" s="124"/>
    </row>
    <row r="526" spans="1:2">
      <c r="A526" s="123"/>
      <c r="B526" s="124"/>
    </row>
    <row r="527" spans="1:2">
      <c r="A527" s="123"/>
      <c r="B527" s="124"/>
    </row>
    <row r="528" spans="1:2">
      <c r="A528" s="123"/>
      <c r="B528" s="124"/>
    </row>
    <row r="529" spans="1:2">
      <c r="A529" s="123"/>
      <c r="B529" s="124"/>
    </row>
    <row r="530" spans="1:2">
      <c r="A530" s="123"/>
      <c r="B530" s="124"/>
    </row>
    <row r="531" spans="1:2">
      <c r="A531" s="123"/>
      <c r="B531" s="124"/>
    </row>
    <row r="532" spans="1:2">
      <c r="A532" s="123"/>
      <c r="B532" s="124"/>
    </row>
    <row r="533" spans="1:2">
      <c r="A533" s="123"/>
      <c r="B533" s="124"/>
    </row>
    <row r="534" spans="1:2">
      <c r="A534" s="123"/>
      <c r="B534" s="124"/>
    </row>
    <row r="535" spans="1:2">
      <c r="A535" s="123"/>
      <c r="B535" s="124"/>
    </row>
    <row r="536" spans="1:2">
      <c r="A536" s="123"/>
      <c r="B536" s="124"/>
    </row>
    <row r="537" spans="1:2">
      <c r="A537" s="123"/>
      <c r="B537" s="124"/>
    </row>
    <row r="538" spans="1:2">
      <c r="A538" s="123"/>
      <c r="B538" s="124"/>
    </row>
    <row r="539" spans="1:2">
      <c r="A539" s="123"/>
      <c r="B539" s="124"/>
    </row>
    <row r="540" spans="1:2">
      <c r="A540" s="123"/>
      <c r="B540" s="124"/>
    </row>
    <row r="541" spans="1:2">
      <c r="A541" s="123"/>
      <c r="B541" s="124"/>
    </row>
    <row r="542" spans="1:2">
      <c r="A542" s="123"/>
      <c r="B542" s="124"/>
    </row>
    <row r="543" spans="1:2">
      <c r="A543" s="123"/>
      <c r="B543" s="124"/>
    </row>
    <row r="544" spans="1:2">
      <c r="A544" s="123"/>
      <c r="B544" s="124"/>
    </row>
    <row r="545" spans="1:2">
      <c r="A545" s="123"/>
      <c r="B545" s="124"/>
    </row>
    <row r="546" spans="1:2">
      <c r="A546" s="123"/>
      <c r="B546" s="124"/>
    </row>
    <row r="547" spans="1:2">
      <c r="A547" s="123"/>
      <c r="B547" s="124"/>
    </row>
    <row r="548" spans="1:2">
      <c r="A548" s="123"/>
      <c r="B548" s="124"/>
    </row>
    <row r="549" spans="1:2">
      <c r="A549" s="123"/>
      <c r="B549" s="124"/>
    </row>
    <row r="550" spans="1:2">
      <c r="A550" s="123"/>
      <c r="B550" s="124"/>
    </row>
    <row r="551" spans="1:2">
      <c r="A551" s="123"/>
      <c r="B551" s="124"/>
    </row>
    <row r="552" spans="1:2">
      <c r="A552" s="123"/>
      <c r="B552" s="124"/>
    </row>
    <row r="553" spans="1:2">
      <c r="A553" s="123"/>
      <c r="B553" s="124"/>
    </row>
    <row r="554" spans="1:2">
      <c r="A554" s="123"/>
      <c r="B554" s="124"/>
    </row>
    <row r="555" spans="1:2">
      <c r="A555" s="123"/>
      <c r="B555" s="124"/>
    </row>
    <row r="556" spans="1:2">
      <c r="A556" s="123"/>
      <c r="B556" s="124"/>
    </row>
    <row r="557" spans="1:2">
      <c r="A557" s="123"/>
      <c r="B557" s="124"/>
    </row>
    <row r="558" spans="1:2">
      <c r="A558" s="123"/>
      <c r="B558" s="124"/>
    </row>
    <row r="559" spans="1:2">
      <c r="A559" s="123"/>
      <c r="B559" s="124"/>
    </row>
    <row r="560" spans="1:2">
      <c r="A560" s="123"/>
      <c r="B560" s="124"/>
    </row>
    <row r="561" spans="1:2">
      <c r="A561" s="123"/>
      <c r="B561" s="124"/>
    </row>
    <row r="562" spans="1:2">
      <c r="A562" s="123"/>
      <c r="B562" s="124"/>
    </row>
    <row r="563" spans="1:2">
      <c r="A563" s="123"/>
      <c r="B563" s="124"/>
    </row>
    <row r="564" spans="1:2">
      <c r="A564" s="123"/>
      <c r="B564" s="124"/>
    </row>
    <row r="565" spans="1:2">
      <c r="A565" s="123"/>
      <c r="B565" s="124"/>
    </row>
    <row r="566" spans="1:2">
      <c r="A566" s="123"/>
      <c r="B566" s="124"/>
    </row>
    <row r="567" spans="1:2">
      <c r="A567" s="123"/>
      <c r="B567" s="124"/>
    </row>
    <row r="568" spans="1:2">
      <c r="A568" s="123"/>
      <c r="B568" s="124"/>
    </row>
    <row r="569" spans="1:2">
      <c r="A569" s="123"/>
      <c r="B569" s="124"/>
    </row>
    <row r="570" spans="1:2">
      <c r="A570" s="123"/>
      <c r="B570" s="124"/>
    </row>
    <row r="571" spans="1:2">
      <c r="A571" s="123"/>
      <c r="B571" s="124"/>
    </row>
    <row r="572" spans="1:2">
      <c r="A572" s="123"/>
      <c r="B572" s="124"/>
    </row>
    <row r="573" spans="1:2">
      <c r="A573" s="123"/>
      <c r="B573" s="124"/>
    </row>
    <row r="574" spans="1:2">
      <c r="A574" s="123"/>
      <c r="B574" s="124"/>
    </row>
    <row r="575" spans="1:2">
      <c r="A575" s="123"/>
      <c r="B575" s="124"/>
    </row>
    <row r="576" spans="1:2">
      <c r="A576" s="123"/>
      <c r="B576" s="124"/>
    </row>
    <row r="577" spans="1:2">
      <c r="A577" s="123"/>
      <c r="B577" s="124"/>
    </row>
    <row r="578" spans="1:2">
      <c r="A578" s="123"/>
      <c r="B578" s="124"/>
    </row>
    <row r="579" spans="1:2">
      <c r="A579" s="123"/>
      <c r="B579" s="124"/>
    </row>
    <row r="580" spans="1:2">
      <c r="A580" s="123"/>
      <c r="B580" s="124"/>
    </row>
    <row r="581" spans="1:2">
      <c r="A581" s="123"/>
      <c r="B581" s="124"/>
    </row>
    <row r="582" spans="1:2">
      <c r="A582" s="123"/>
      <c r="B582" s="124"/>
    </row>
    <row r="583" spans="1:2">
      <c r="A583" s="123"/>
      <c r="B583" s="124"/>
    </row>
    <row r="584" spans="1:2">
      <c r="A584" s="123"/>
      <c r="B584" s="124"/>
    </row>
    <row r="585" spans="1:2">
      <c r="A585" s="123"/>
      <c r="B585" s="124"/>
    </row>
    <row r="586" spans="1:2">
      <c r="A586" s="123"/>
      <c r="B586" s="124"/>
    </row>
    <row r="587" spans="1:2">
      <c r="A587" s="123"/>
      <c r="B587" s="124"/>
    </row>
    <row r="588" spans="1:2">
      <c r="A588" s="123"/>
      <c r="B588" s="124"/>
    </row>
    <row r="589" spans="1:2">
      <c r="A589" s="123"/>
      <c r="B589" s="124"/>
    </row>
    <row r="590" spans="1:2">
      <c r="A590" s="123"/>
      <c r="B590" s="124"/>
    </row>
    <row r="591" spans="1:2">
      <c r="A591" s="123"/>
      <c r="B591" s="124"/>
    </row>
    <row r="592" spans="1:2">
      <c r="A592" s="123"/>
      <c r="B592" s="124"/>
    </row>
    <row r="593" spans="1:2">
      <c r="A593" s="123"/>
      <c r="B593" s="124"/>
    </row>
    <row r="594" spans="1:2">
      <c r="A594" s="123"/>
      <c r="B594" s="124"/>
    </row>
    <row r="595" spans="1:2">
      <c r="A595" s="123"/>
      <c r="B595" s="124"/>
    </row>
    <row r="596" spans="1:2">
      <c r="A596" s="123"/>
      <c r="B596" s="124"/>
    </row>
    <row r="597" spans="1:2">
      <c r="A597" s="123"/>
      <c r="B597" s="124"/>
    </row>
    <row r="598" spans="1:2">
      <c r="A598" s="123"/>
      <c r="B598" s="124"/>
    </row>
    <row r="599" spans="1:2">
      <c r="A599" s="123"/>
      <c r="B599" s="124"/>
    </row>
    <row r="600" spans="1:2">
      <c r="A600" s="123"/>
      <c r="B600" s="124"/>
    </row>
    <row r="601" spans="1:2">
      <c r="A601" s="123"/>
      <c r="B601" s="124"/>
    </row>
    <row r="602" spans="1:2">
      <c r="A602" s="123"/>
      <c r="B602" s="124"/>
    </row>
    <row r="603" spans="1:2">
      <c r="A603" s="123"/>
      <c r="B603" s="124"/>
    </row>
    <row r="604" spans="1:2">
      <c r="A604" s="123"/>
      <c r="B604" s="124"/>
    </row>
    <row r="605" spans="1:2">
      <c r="A605" s="123"/>
      <c r="B605" s="124"/>
    </row>
    <row r="606" spans="1:2">
      <c r="A606" s="123"/>
      <c r="B606" s="124"/>
    </row>
    <row r="607" spans="1:2">
      <c r="A607" s="123"/>
      <c r="B607" s="124"/>
    </row>
    <row r="608" spans="1:2">
      <c r="A608" s="123"/>
      <c r="B608" s="124"/>
    </row>
    <row r="609" spans="1:2">
      <c r="A609" s="123"/>
      <c r="B609" s="124"/>
    </row>
    <row r="610" spans="1:2">
      <c r="A610" s="123"/>
      <c r="B610" s="124"/>
    </row>
    <row r="611" spans="1:2">
      <c r="A611" s="123"/>
      <c r="B611" s="124"/>
    </row>
    <row r="612" spans="1:2">
      <c r="A612" s="123"/>
      <c r="B612" s="124"/>
    </row>
    <row r="613" spans="1:2">
      <c r="A613" s="123"/>
      <c r="B613" s="124"/>
    </row>
    <row r="614" spans="1:2">
      <c r="A614" s="123"/>
      <c r="B614" s="124"/>
    </row>
    <row r="615" spans="1:2">
      <c r="A615" s="123"/>
      <c r="B615" s="124"/>
    </row>
    <row r="616" spans="1:2">
      <c r="A616" s="123"/>
      <c r="B616" s="124"/>
    </row>
    <row r="617" spans="1:2">
      <c r="A617" s="123"/>
      <c r="B617" s="124"/>
    </row>
    <row r="618" spans="1:2">
      <c r="A618" s="123"/>
      <c r="B618" s="124"/>
    </row>
    <row r="619" spans="1:2">
      <c r="A619" s="123"/>
      <c r="B619" s="124"/>
    </row>
    <row r="620" spans="1:2">
      <c r="A620" s="123"/>
      <c r="B620" s="124"/>
    </row>
    <row r="621" spans="1:2">
      <c r="A621" s="123"/>
      <c r="B621" s="124"/>
    </row>
    <row r="622" spans="1:2">
      <c r="A622" s="123"/>
      <c r="B622" s="124"/>
    </row>
    <row r="623" spans="1:2">
      <c r="A623" s="123"/>
      <c r="B623" s="124"/>
    </row>
    <row r="624" spans="1:2">
      <c r="A624" s="123"/>
      <c r="B624" s="124"/>
    </row>
    <row r="625" spans="1:2">
      <c r="A625" s="123"/>
      <c r="B625" s="124"/>
    </row>
    <row r="626" spans="1:2">
      <c r="A626" s="123"/>
      <c r="B626" s="124"/>
    </row>
    <row r="627" spans="1:2">
      <c r="A627" s="123"/>
      <c r="B627" s="124"/>
    </row>
    <row r="628" spans="1:2">
      <c r="A628" s="123"/>
      <c r="B628" s="124"/>
    </row>
    <row r="629" spans="1:2">
      <c r="A629" s="123"/>
      <c r="B629" s="124"/>
    </row>
    <row r="630" spans="1:2">
      <c r="A630" s="123"/>
      <c r="B630" s="124"/>
    </row>
    <row r="631" spans="1:2">
      <c r="A631" s="123"/>
      <c r="B631" s="124"/>
    </row>
    <row r="632" spans="1:2">
      <c r="A632" s="123"/>
      <c r="B632" s="124"/>
    </row>
    <row r="633" spans="1:2">
      <c r="A633" s="123"/>
      <c r="B633" s="124"/>
    </row>
    <row r="634" spans="1:2">
      <c r="A634" s="123"/>
      <c r="B634" s="124"/>
    </row>
    <row r="635" spans="1:2">
      <c r="A635" s="123"/>
      <c r="B635" s="124"/>
    </row>
    <row r="636" spans="1:2">
      <c r="A636" s="123"/>
      <c r="B636" s="124"/>
    </row>
    <row r="637" spans="1:2">
      <c r="A637" s="123"/>
      <c r="B637" s="124"/>
    </row>
    <row r="638" spans="1:2">
      <c r="A638" s="123"/>
      <c r="B638" s="124"/>
    </row>
    <row r="639" spans="1:2">
      <c r="A639" s="123"/>
      <c r="B639" s="124"/>
    </row>
    <row r="640" spans="1:2">
      <c r="A640" s="123"/>
      <c r="B640" s="124"/>
    </row>
    <row r="641" spans="1:2">
      <c r="A641" s="123"/>
      <c r="B641" s="124"/>
    </row>
    <row r="642" spans="1:2">
      <c r="A642" s="123"/>
      <c r="B642" s="124"/>
    </row>
    <row r="643" spans="1:2">
      <c r="A643" s="123"/>
      <c r="B643" s="124"/>
    </row>
    <row r="644" spans="1:2">
      <c r="A644" s="123"/>
      <c r="B644" s="124"/>
    </row>
    <row r="645" spans="1:2">
      <c r="A645" s="123"/>
      <c r="B645" s="124"/>
    </row>
    <row r="646" spans="1:2">
      <c r="A646" s="123"/>
      <c r="B646" s="124"/>
    </row>
    <row r="647" spans="1:2">
      <c r="A647" s="123"/>
      <c r="B647" s="124"/>
    </row>
    <row r="648" spans="1:2">
      <c r="A648" s="123"/>
      <c r="B648" s="124"/>
    </row>
  </sheetData>
  <sheetProtection selectLockedCells="1"/>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2C50C-8EB5-4B9C-97CF-F1F1648919F8}">
  <sheetPr codeName="Sheet2">
    <tabColor rgb="FFFFFFCC"/>
    <pageSetUpPr fitToPage="1"/>
  </sheetPr>
  <dimension ref="A2:L32"/>
  <sheetViews>
    <sheetView showGridLines="0" tabSelected="1" view="pageBreakPreview" zoomScale="90" zoomScaleNormal="100" zoomScaleSheetLayoutView="90" workbookViewId="0">
      <selection activeCell="A7" sqref="A7"/>
    </sheetView>
  </sheetViews>
  <sheetFormatPr defaultColWidth="9" defaultRowHeight="16.8"/>
  <cols>
    <col min="1" max="1" width="5.33203125" style="155" customWidth="1"/>
    <col min="2" max="2" width="3.44140625" style="125" customWidth="1"/>
    <col min="3" max="4" width="4.109375" style="125" customWidth="1"/>
    <col min="5" max="5" width="10.21875" style="125" customWidth="1"/>
    <col min="6" max="6" width="5.77734375" style="125" customWidth="1"/>
    <col min="7" max="7" width="53.33203125" style="125" customWidth="1"/>
    <col min="8" max="8" width="11.6640625" style="125" customWidth="1"/>
    <col min="9" max="11" width="31" style="125" customWidth="1"/>
    <col min="12" max="12" width="20.44140625" style="125" customWidth="1"/>
    <col min="13" max="13" width="2.77734375" style="125" customWidth="1"/>
    <col min="14" max="16384" width="9" style="125"/>
  </cols>
  <sheetData>
    <row r="2" spans="2:12">
      <c r="B2" s="125" t="s">
        <v>131</v>
      </c>
      <c r="J2" s="143" t="s">
        <v>115</v>
      </c>
      <c r="K2" s="172"/>
      <c r="L2" s="172"/>
    </row>
    <row r="3" spans="2:12">
      <c r="B3" s="125" t="s">
        <v>77</v>
      </c>
      <c r="J3" s="143" t="s">
        <v>114</v>
      </c>
      <c r="K3" s="172"/>
      <c r="L3" s="172"/>
    </row>
    <row r="4" spans="2:12" ht="29.4">
      <c r="C4" s="167" t="s">
        <v>75</v>
      </c>
      <c r="D4" s="167"/>
      <c r="E4" s="167"/>
      <c r="F4" s="167"/>
      <c r="G4" s="167"/>
      <c r="H4" s="167"/>
      <c r="I4" s="167"/>
      <c r="J4" s="167"/>
      <c r="K4" s="167"/>
      <c r="L4" s="167"/>
    </row>
    <row r="5" spans="2:12">
      <c r="K5" s="143" t="s">
        <v>78</v>
      </c>
      <c r="L5" s="144"/>
    </row>
    <row r="6" spans="2:12">
      <c r="K6" s="143" t="s">
        <v>84</v>
      </c>
      <c r="L6" s="144"/>
    </row>
    <row r="7" spans="2:12">
      <c r="K7" s="143" t="s">
        <v>79</v>
      </c>
      <c r="L7" s="144"/>
    </row>
    <row r="8" spans="2:12">
      <c r="K8" s="143" t="s">
        <v>120</v>
      </c>
      <c r="L8" s="144"/>
    </row>
    <row r="9" spans="2:12">
      <c r="K9" s="143" t="s">
        <v>118</v>
      </c>
      <c r="L9" s="144"/>
    </row>
    <row r="10" spans="2:12">
      <c r="K10" s="143" t="s">
        <v>97</v>
      </c>
      <c r="L10" s="144" t="s">
        <v>99</v>
      </c>
    </row>
    <row r="12" spans="2:12" ht="20.399999999999999">
      <c r="C12" s="168" t="s">
        <v>73</v>
      </c>
      <c r="D12" s="169"/>
      <c r="E12" s="169"/>
      <c r="F12" s="169"/>
      <c r="G12" s="169"/>
      <c r="H12" s="169"/>
      <c r="I12" s="169"/>
      <c r="J12" s="169"/>
      <c r="K12" s="169"/>
      <c r="L12" s="169"/>
    </row>
    <row r="13" spans="2:12" ht="33.6">
      <c r="C13" s="170"/>
      <c r="D13" s="126" t="s">
        <v>68</v>
      </c>
      <c r="E13" s="127" t="s">
        <v>69</v>
      </c>
      <c r="F13" s="126" t="s">
        <v>70</v>
      </c>
      <c r="G13" s="128" t="s">
        <v>72</v>
      </c>
      <c r="H13" s="127" t="s">
        <v>109</v>
      </c>
      <c r="I13" s="127" t="s">
        <v>119</v>
      </c>
      <c r="J13" s="127" t="s">
        <v>94</v>
      </c>
      <c r="K13" s="127" t="s">
        <v>93</v>
      </c>
      <c r="L13" s="126" t="s">
        <v>95</v>
      </c>
    </row>
    <row r="14" spans="2:12">
      <c r="C14" s="170"/>
      <c r="D14" s="129">
        <v>1</v>
      </c>
      <c r="E14" s="130"/>
      <c r="F14" s="130"/>
      <c r="G14" s="132"/>
      <c r="H14" s="133"/>
      <c r="I14" s="146"/>
      <c r="J14" s="146"/>
      <c r="K14" s="145"/>
      <c r="L14" s="134">
        <f>IF(J14&gt;I14,I14*H14,IF(K14=$I$13,I14*H14,J14*H14))</f>
        <v>0</v>
      </c>
    </row>
    <row r="15" spans="2:12">
      <c r="C15" s="170"/>
      <c r="D15" s="129">
        <v>2</v>
      </c>
      <c r="E15" s="130"/>
      <c r="F15" s="130"/>
      <c r="G15" s="131"/>
      <c r="H15" s="133"/>
      <c r="I15" s="146"/>
      <c r="J15" s="146"/>
      <c r="K15" s="133"/>
      <c r="L15" s="134">
        <f t="shared" ref="L15:L23" si="0">IF(J15&gt;I15,I15*H15,IF(K15=$I$13,I15*H15,J15*H15))</f>
        <v>0</v>
      </c>
    </row>
    <row r="16" spans="2:12">
      <c r="C16" s="171"/>
      <c r="D16" s="129">
        <v>3</v>
      </c>
      <c r="E16" s="130"/>
      <c r="F16" s="130"/>
      <c r="G16" s="132"/>
      <c r="H16" s="133"/>
      <c r="I16" s="146"/>
      <c r="J16" s="146"/>
      <c r="K16" s="133"/>
      <c r="L16" s="134">
        <f t="shared" si="0"/>
        <v>0</v>
      </c>
    </row>
    <row r="17" spans="1:12">
      <c r="C17" s="171"/>
      <c r="D17" s="129">
        <v>4</v>
      </c>
      <c r="E17" s="130"/>
      <c r="F17" s="130"/>
      <c r="G17" s="132"/>
      <c r="H17" s="133"/>
      <c r="I17" s="146"/>
      <c r="J17" s="146"/>
      <c r="K17" s="133"/>
      <c r="L17" s="134">
        <f t="shared" si="0"/>
        <v>0</v>
      </c>
    </row>
    <row r="18" spans="1:12">
      <c r="C18" s="171"/>
      <c r="D18" s="129">
        <v>5</v>
      </c>
      <c r="E18" s="130"/>
      <c r="F18" s="130"/>
      <c r="G18" s="132"/>
      <c r="H18" s="133"/>
      <c r="I18" s="146"/>
      <c r="J18" s="146"/>
      <c r="K18" s="133"/>
      <c r="L18" s="134">
        <f t="shared" si="0"/>
        <v>0</v>
      </c>
    </row>
    <row r="19" spans="1:12">
      <c r="C19" s="171"/>
      <c r="D19" s="129">
        <v>6</v>
      </c>
      <c r="E19" s="130"/>
      <c r="F19" s="130"/>
      <c r="G19" s="131"/>
      <c r="H19" s="133"/>
      <c r="I19" s="146"/>
      <c r="J19" s="146"/>
      <c r="K19" s="133"/>
      <c r="L19" s="134">
        <f t="shared" si="0"/>
        <v>0</v>
      </c>
    </row>
    <row r="20" spans="1:12">
      <c r="C20" s="171"/>
      <c r="D20" s="129">
        <v>7</v>
      </c>
      <c r="E20" s="130"/>
      <c r="F20" s="130"/>
      <c r="G20" s="132"/>
      <c r="H20" s="133"/>
      <c r="I20" s="146"/>
      <c r="J20" s="146"/>
      <c r="K20" s="133"/>
      <c r="L20" s="134">
        <f t="shared" si="0"/>
        <v>0</v>
      </c>
    </row>
    <row r="21" spans="1:12">
      <c r="C21" s="171"/>
      <c r="D21" s="129">
        <v>8</v>
      </c>
      <c r="E21" s="130"/>
      <c r="F21" s="130"/>
      <c r="G21" s="132"/>
      <c r="H21" s="133"/>
      <c r="I21" s="146"/>
      <c r="J21" s="146"/>
      <c r="K21" s="133"/>
      <c r="L21" s="134">
        <f t="shared" si="0"/>
        <v>0</v>
      </c>
    </row>
    <row r="22" spans="1:12">
      <c r="C22" s="171"/>
      <c r="D22" s="129">
        <v>9</v>
      </c>
      <c r="E22" s="130"/>
      <c r="F22" s="130"/>
      <c r="G22" s="135"/>
      <c r="H22" s="133"/>
      <c r="I22" s="146"/>
      <c r="J22" s="146"/>
      <c r="K22" s="133"/>
      <c r="L22" s="134">
        <f t="shared" si="0"/>
        <v>0</v>
      </c>
    </row>
    <row r="23" spans="1:12" ht="17.399999999999999" thickBot="1">
      <c r="C23" s="171"/>
      <c r="D23" s="129">
        <v>10</v>
      </c>
      <c r="E23" s="130"/>
      <c r="F23" s="130"/>
      <c r="G23" s="136"/>
      <c r="H23" s="133"/>
      <c r="I23" s="146"/>
      <c r="J23" s="146"/>
      <c r="K23" s="133"/>
      <c r="L23" s="134">
        <f t="shared" si="0"/>
        <v>0</v>
      </c>
    </row>
    <row r="24" spans="1:12" ht="17.399999999999999" thickTop="1">
      <c r="D24" s="137"/>
      <c r="E24" s="138" t="s">
        <v>71</v>
      </c>
      <c r="F24" s="139"/>
      <c r="G24" s="139"/>
      <c r="H24" s="140">
        <f>SUM(H14:H23)</f>
        <v>0</v>
      </c>
      <c r="I24" s="147">
        <f>SUM(I14:I23)</f>
        <v>0</v>
      </c>
      <c r="J24" s="147">
        <f>SUM(J14:J23)</f>
        <v>0</v>
      </c>
      <c r="K24" s="140"/>
      <c r="L24" s="141">
        <f>SUM(L14:L23)</f>
        <v>0</v>
      </c>
    </row>
    <row r="25" spans="1:12">
      <c r="D25" s="148"/>
      <c r="E25" s="149"/>
      <c r="F25" s="149"/>
      <c r="G25" s="149"/>
      <c r="H25" s="150"/>
      <c r="I25" s="151"/>
      <c r="J25" s="151"/>
      <c r="K25" s="150"/>
      <c r="L25" s="152"/>
    </row>
    <row r="26" spans="1:12" ht="22.8">
      <c r="A26" s="156" t="s">
        <v>110</v>
      </c>
      <c r="K26" s="163" t="s">
        <v>111</v>
      </c>
      <c r="L26" s="157">
        <f>H24</f>
        <v>0</v>
      </c>
    </row>
    <row r="27" spans="1:12" ht="22.8">
      <c r="A27" s="156" t="s">
        <v>110</v>
      </c>
      <c r="K27" s="164" t="s">
        <v>112</v>
      </c>
      <c r="L27" s="158">
        <f>L24</f>
        <v>0</v>
      </c>
    </row>
    <row r="28" spans="1:12" ht="22.8">
      <c r="A28" s="156" t="s">
        <v>110</v>
      </c>
      <c r="K28" s="164" t="s">
        <v>123</v>
      </c>
      <c r="L28" s="159"/>
    </row>
    <row r="29" spans="1:12" ht="22.8">
      <c r="A29" s="156" t="s">
        <v>110</v>
      </c>
      <c r="K29" s="164" t="str">
        <f>IF(L10="税抜で申請する","C=(A-B).差し引き補助対象額:",IF(L10="税込で申請する","C=A.報酬額（税込）:","↑申請課税区分を選択ください"))</f>
        <v>↑申請課税区分を選択ください</v>
      </c>
      <c r="L29" s="158" t="str">
        <f>IF(L10="税抜で申請する",L27-L28,IF(L10="税込で申請する",L27,""))</f>
        <v/>
      </c>
    </row>
    <row r="30" spans="1:12" ht="22.8">
      <c r="A30" s="156" t="s">
        <v>110</v>
      </c>
      <c r="K30" s="164" t="s">
        <v>128</v>
      </c>
      <c r="L30" s="160" t="s">
        <v>130</v>
      </c>
    </row>
    <row r="31" spans="1:12" ht="22.8">
      <c r="A31" s="156" t="s">
        <v>110</v>
      </c>
      <c r="K31" s="165" t="s">
        <v>129</v>
      </c>
      <c r="L31" s="161" t="str">
        <f>IF(L30="定額",L29,IF(L30="2/3",ROUNDDOWN(L29*2/3,0),IF(L30="1/2",L29*1/2,"")))</f>
        <v/>
      </c>
    </row>
    <row r="32" spans="1:12" ht="22.8">
      <c r="A32" s="156" t="s">
        <v>110</v>
      </c>
    </row>
  </sheetData>
  <mergeCells count="5">
    <mergeCell ref="C4:L4"/>
    <mergeCell ref="C12:L12"/>
    <mergeCell ref="C13:C23"/>
    <mergeCell ref="K2:L2"/>
    <mergeCell ref="K3:L3"/>
  </mergeCells>
  <phoneticPr fontId="3"/>
  <conditionalFormatting sqref="I14:I23">
    <cfRule type="expression" dxfId="13" priority="1">
      <formula>$K14="内規における時間単価"</formula>
    </cfRule>
  </conditionalFormatting>
  <conditionalFormatting sqref="J14:J23">
    <cfRule type="expression" dxfId="12" priority="2">
      <formula>$K14="講演等謝金支払基準における該当時間単価"</formula>
    </cfRule>
  </conditionalFormatting>
  <dataValidations count="4">
    <dataValidation type="list" allowBlank="1" showInputMessage="1" showErrorMessage="1" sqref="K14:K23" xr:uid="{E1DC6CF5-C43A-43CA-8A38-AD04CFA51D96}">
      <formula1>$I$13:$J$13</formula1>
    </dataValidation>
    <dataValidation type="list" allowBlank="1" showInputMessage="1" showErrorMessage="1" sqref="L10" xr:uid="{1CC48704-5758-46D7-B32A-157082407C00}">
      <formula1>"←課税区分を選択ください,税込で申請する,税抜で申請する"</formula1>
    </dataValidation>
    <dataValidation type="list" allowBlank="1" showInputMessage="1" showErrorMessage="1" sqref="L30" xr:uid="{087DB231-144A-4EAA-A348-A544EFCFD0C4}">
      <formula1>"←補助率を選択ください,定額,2/3,1/2"</formula1>
    </dataValidation>
    <dataValidation type="list" allowBlank="1" showInputMessage="1" showErrorMessage="1" sqref="L8" xr:uid="{81FBADB9-6BD4-42D4-8829-E47F06174632}">
      <formula1>"講演等謝金支払基準,会議出席謝金支払基準"</formula1>
    </dataValidation>
  </dataValidations>
  <pageMargins left="1" right="1" top="1" bottom="1" header="0.5" footer="0.5"/>
  <pageSetup paperSize="9" scale="5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137E2-86AE-4FAE-99A0-B86F466EBE44}">
  <sheetPr codeName="Sheet10">
    <tabColor rgb="FFFFFFCC"/>
  </sheetPr>
  <dimension ref="A1:K157"/>
  <sheetViews>
    <sheetView showGridLines="0" view="pageBreakPreview" topLeftCell="A6" zoomScale="90" zoomScaleNormal="100" zoomScaleSheetLayoutView="90" workbookViewId="0">
      <selection activeCell="K8" sqref="K8"/>
    </sheetView>
  </sheetViews>
  <sheetFormatPr defaultColWidth="9" defaultRowHeight="16.8"/>
  <cols>
    <col min="1" max="1" width="3.44140625" style="125" customWidth="1"/>
    <col min="2" max="3" width="4.109375" style="125" customWidth="1"/>
    <col min="4" max="4" width="10.21875" style="125" customWidth="1"/>
    <col min="5" max="5" width="5.77734375" style="125" customWidth="1"/>
    <col min="6" max="6" width="48" style="125" customWidth="1"/>
    <col min="7" max="7" width="19.109375" style="125" customWidth="1"/>
    <col min="8" max="8" width="34.33203125" style="125" customWidth="1"/>
    <col min="9" max="9" width="21" style="125" customWidth="1"/>
    <col min="10" max="10" width="41.44140625" style="125" customWidth="1"/>
    <col min="11" max="11" width="19.33203125" style="125" customWidth="1"/>
    <col min="12" max="16384" width="9" style="125"/>
  </cols>
  <sheetData>
    <row r="1" spans="1:11">
      <c r="A1" s="125" t="s">
        <v>76</v>
      </c>
      <c r="I1" s="143" t="s">
        <v>115</v>
      </c>
      <c r="J1" s="172"/>
      <c r="K1" s="172"/>
    </row>
    <row r="2" spans="1:11">
      <c r="A2" s="125" t="s">
        <v>77</v>
      </c>
      <c r="I2" s="143" t="s">
        <v>116</v>
      </c>
      <c r="J2" s="172"/>
      <c r="K2" s="172"/>
    </row>
    <row r="3" spans="1:11" ht="30.75" customHeight="1">
      <c r="B3" s="167" t="s">
        <v>83</v>
      </c>
      <c r="C3" s="167"/>
      <c r="D3" s="167"/>
      <c r="E3" s="167"/>
      <c r="F3" s="167"/>
      <c r="G3" s="167"/>
      <c r="H3" s="167"/>
      <c r="I3" s="167"/>
      <c r="J3" s="167"/>
      <c r="K3" s="167"/>
    </row>
    <row r="4" spans="1:11">
      <c r="J4" s="143" t="s">
        <v>78</v>
      </c>
      <c r="K4" s="144"/>
    </row>
    <row r="5" spans="1:11">
      <c r="J5" s="143" t="s">
        <v>84</v>
      </c>
      <c r="K5" s="144"/>
    </row>
    <row r="6" spans="1:11">
      <c r="J6" s="143" t="s">
        <v>79</v>
      </c>
      <c r="K6" s="144"/>
    </row>
    <row r="7" spans="1:11">
      <c r="J7" s="143" t="s">
        <v>90</v>
      </c>
      <c r="K7" s="144"/>
    </row>
    <row r="8" spans="1:11">
      <c r="J8" s="143" t="s">
        <v>97</v>
      </c>
      <c r="K8" s="144" t="s">
        <v>99</v>
      </c>
    </row>
    <row r="9" spans="1:11">
      <c r="J9" s="143"/>
      <c r="K9" s="143"/>
    </row>
    <row r="10" spans="1:11" ht="31.5" customHeight="1">
      <c r="B10" s="168" t="s">
        <v>85</v>
      </c>
      <c r="C10" s="169"/>
      <c r="D10" s="169"/>
      <c r="E10" s="169"/>
      <c r="F10" s="169"/>
      <c r="G10" s="169"/>
      <c r="H10" s="169"/>
      <c r="I10" s="169"/>
      <c r="J10" s="169"/>
      <c r="K10" s="169"/>
    </row>
    <row r="11" spans="1:11" ht="51.75" customHeight="1">
      <c r="B11" s="170"/>
      <c r="C11" s="126" t="s">
        <v>68</v>
      </c>
      <c r="D11" s="127" t="s">
        <v>69</v>
      </c>
      <c r="E11" s="126" t="s">
        <v>70</v>
      </c>
      <c r="F11" s="128" t="s">
        <v>72</v>
      </c>
      <c r="G11" s="127" t="s">
        <v>82</v>
      </c>
      <c r="H11" s="127" t="s">
        <v>103</v>
      </c>
      <c r="I11" s="127" t="s">
        <v>104</v>
      </c>
      <c r="J11" s="127" t="s">
        <v>102</v>
      </c>
      <c r="K11" s="126" t="s">
        <v>105</v>
      </c>
    </row>
    <row r="12" spans="1:11" ht="19.5" customHeight="1">
      <c r="B12" s="170"/>
      <c r="C12" s="129">
        <v>1</v>
      </c>
      <c r="D12" s="130"/>
      <c r="E12" s="130"/>
      <c r="F12" s="132"/>
      <c r="G12" s="133"/>
      <c r="H12" s="146"/>
      <c r="I12" s="146"/>
      <c r="J12" s="145"/>
      <c r="K12" s="134">
        <f>IF(I12&gt;H12,H12*G12,IF(J12=$H$11,H12*G12,I12*G12))</f>
        <v>0</v>
      </c>
    </row>
    <row r="13" spans="1:11" ht="19.5" customHeight="1">
      <c r="B13" s="170"/>
      <c r="C13" s="129">
        <v>2</v>
      </c>
      <c r="D13" s="130"/>
      <c r="E13" s="130"/>
      <c r="F13" s="131"/>
      <c r="G13" s="133"/>
      <c r="H13" s="146"/>
      <c r="I13" s="146"/>
      <c r="J13" s="145"/>
      <c r="K13" s="134">
        <f t="shared" ref="K13:K21" si="0">IF(I13&gt;H13,H13*G13,IF(J13=$H$11,H13*G13,I13*G13))</f>
        <v>0</v>
      </c>
    </row>
    <row r="14" spans="1:11" ht="19.5" customHeight="1">
      <c r="B14" s="171"/>
      <c r="C14" s="129">
        <v>3</v>
      </c>
      <c r="D14" s="130"/>
      <c r="E14" s="130"/>
      <c r="F14" s="132"/>
      <c r="G14" s="133"/>
      <c r="H14" s="146"/>
      <c r="I14" s="146"/>
      <c r="J14" s="133"/>
      <c r="K14" s="134">
        <f t="shared" si="0"/>
        <v>0</v>
      </c>
    </row>
    <row r="15" spans="1:11" ht="19.5" customHeight="1">
      <c r="B15" s="171"/>
      <c r="C15" s="129">
        <v>4</v>
      </c>
      <c r="D15" s="130"/>
      <c r="E15" s="130"/>
      <c r="F15" s="132"/>
      <c r="G15" s="133"/>
      <c r="H15" s="146"/>
      <c r="I15" s="146"/>
      <c r="J15" s="133"/>
      <c r="K15" s="134">
        <f t="shared" si="0"/>
        <v>0</v>
      </c>
    </row>
    <row r="16" spans="1:11" ht="19.5" customHeight="1">
      <c r="B16" s="171"/>
      <c r="C16" s="129">
        <v>5</v>
      </c>
      <c r="D16" s="130"/>
      <c r="E16" s="130"/>
      <c r="F16" s="132"/>
      <c r="G16" s="133"/>
      <c r="H16" s="146"/>
      <c r="I16" s="146"/>
      <c r="J16" s="133"/>
      <c r="K16" s="134">
        <f t="shared" si="0"/>
        <v>0</v>
      </c>
    </row>
    <row r="17" spans="2:11" ht="19.5" customHeight="1">
      <c r="B17" s="171"/>
      <c r="C17" s="129">
        <v>6</v>
      </c>
      <c r="D17" s="130"/>
      <c r="E17" s="130"/>
      <c r="F17" s="131"/>
      <c r="G17" s="133"/>
      <c r="H17" s="146"/>
      <c r="I17" s="146"/>
      <c r="J17" s="133"/>
      <c r="K17" s="134">
        <f t="shared" si="0"/>
        <v>0</v>
      </c>
    </row>
    <row r="18" spans="2:11" ht="19.5" customHeight="1">
      <c r="B18" s="171"/>
      <c r="C18" s="129">
        <v>7</v>
      </c>
      <c r="D18" s="130"/>
      <c r="E18" s="130"/>
      <c r="F18" s="132"/>
      <c r="G18" s="133"/>
      <c r="H18" s="146"/>
      <c r="I18" s="146"/>
      <c r="J18" s="133"/>
      <c r="K18" s="134">
        <f t="shared" si="0"/>
        <v>0</v>
      </c>
    </row>
    <row r="19" spans="2:11" ht="19.5" customHeight="1">
      <c r="B19" s="171"/>
      <c r="C19" s="129">
        <v>8</v>
      </c>
      <c r="D19" s="130"/>
      <c r="E19" s="130"/>
      <c r="F19" s="132"/>
      <c r="G19" s="133"/>
      <c r="H19" s="146"/>
      <c r="I19" s="146"/>
      <c r="J19" s="133"/>
      <c r="K19" s="134">
        <f t="shared" si="0"/>
        <v>0</v>
      </c>
    </row>
    <row r="20" spans="2:11" ht="19.5" customHeight="1">
      <c r="B20" s="171"/>
      <c r="C20" s="129">
        <v>9</v>
      </c>
      <c r="D20" s="130"/>
      <c r="E20" s="130"/>
      <c r="F20" s="135"/>
      <c r="G20" s="133"/>
      <c r="H20" s="146"/>
      <c r="I20" s="146"/>
      <c r="J20" s="133"/>
      <c r="K20" s="134">
        <f t="shared" si="0"/>
        <v>0</v>
      </c>
    </row>
    <row r="21" spans="2:11" ht="19.5" customHeight="1" thickBot="1">
      <c r="B21" s="171"/>
      <c r="C21" s="129">
        <v>10</v>
      </c>
      <c r="D21" s="130"/>
      <c r="E21" s="130"/>
      <c r="F21" s="136"/>
      <c r="G21" s="133"/>
      <c r="H21" s="146"/>
      <c r="I21" s="146"/>
      <c r="J21" s="133"/>
      <c r="K21" s="134">
        <f t="shared" si="0"/>
        <v>0</v>
      </c>
    </row>
    <row r="22" spans="2:11" ht="16.5" customHeight="1" thickTop="1">
      <c r="C22" s="137"/>
      <c r="D22" s="138" t="s">
        <v>71</v>
      </c>
      <c r="E22" s="139"/>
      <c r="F22" s="139"/>
      <c r="G22" s="140">
        <f>SUM(G12:G21)</f>
        <v>0</v>
      </c>
      <c r="H22" s="147">
        <f>SUM(H12:H21)</f>
        <v>0</v>
      </c>
      <c r="I22" s="147">
        <f>SUM(I12:I21)</f>
        <v>0</v>
      </c>
      <c r="J22" s="140"/>
      <c r="K22" s="141">
        <f>SUM(K12:K21)</f>
        <v>0</v>
      </c>
    </row>
    <row r="23" spans="2:11" ht="16.5" customHeight="1">
      <c r="K23" s="142"/>
    </row>
    <row r="24" spans="2:11" ht="16.5" customHeight="1">
      <c r="J24" s="163" t="s">
        <v>101</v>
      </c>
      <c r="K24" s="157">
        <f>G22</f>
        <v>0</v>
      </c>
    </row>
    <row r="25" spans="2:11" ht="16.5" customHeight="1">
      <c r="J25" s="164" t="s">
        <v>96</v>
      </c>
      <c r="K25" s="158">
        <f>K22</f>
        <v>0</v>
      </c>
    </row>
    <row r="26" spans="2:11" ht="16.5" customHeight="1">
      <c r="J26" s="164" t="s">
        <v>124</v>
      </c>
      <c r="K26" s="159"/>
    </row>
    <row r="27" spans="2:11" ht="16.5" customHeight="1">
      <c r="J27" s="164" t="str">
        <f>IF(K8="税抜で申請する","C=(A-B).差し引き補助対象額:",IF(K8="税込で申請する","C=A.報酬額（税込）:","↑申請課税区分を選択ください"))</f>
        <v>↑申請課税区分を選択ください</v>
      </c>
      <c r="K27" s="158" t="str">
        <f>IF(K8="税抜で申請する",K25-K26,IF(K8="税込で申請する",K25,""))</f>
        <v/>
      </c>
    </row>
    <row r="28" spans="2:11" ht="16.5" customHeight="1">
      <c r="J28" s="164" t="s">
        <v>126</v>
      </c>
      <c r="K28" s="160" t="s">
        <v>100</v>
      </c>
    </row>
    <row r="29" spans="2:11" ht="16.5" customHeight="1">
      <c r="J29" s="165" t="s">
        <v>127</v>
      </c>
      <c r="K29" s="166" t="str">
        <f>IF(K28="定額",K27,IF(K28="2/3",ROUNDDOWN(K27*2/3,0),IF(K28="1/2",K27*1/2,"")))</f>
        <v/>
      </c>
    </row>
    <row r="30" spans="2:11" ht="16.5" customHeight="1"/>
    <row r="31" spans="2:11" ht="16.5" customHeight="1"/>
    <row r="32" spans="2:11"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sheetData>
  <mergeCells count="5">
    <mergeCell ref="B3:K3"/>
    <mergeCell ref="B10:K10"/>
    <mergeCell ref="B11:B21"/>
    <mergeCell ref="J1:K1"/>
    <mergeCell ref="J2:K2"/>
  </mergeCells>
  <phoneticPr fontId="3"/>
  <conditionalFormatting sqref="H12:H21">
    <cfRule type="expression" dxfId="11" priority="3">
      <formula>$J12="内規における単価"</formula>
    </cfRule>
  </conditionalFormatting>
  <conditionalFormatting sqref="H14:H21">
    <cfRule type="expression" dxfId="10" priority="1">
      <formula>$J14="内規における時間単価"</formula>
    </cfRule>
  </conditionalFormatting>
  <conditionalFormatting sqref="I12:I21">
    <cfRule type="expression" dxfId="9" priority="4">
      <formula>$J12="執筆支払基準における単価"</formula>
    </cfRule>
  </conditionalFormatting>
  <conditionalFormatting sqref="I14:I21">
    <cfRule type="expression" dxfId="8" priority="2">
      <formula>$J14="講演等謝金支払基準における該当時間単価"</formula>
    </cfRule>
  </conditionalFormatting>
  <dataValidations count="3">
    <dataValidation type="list" allowBlank="1" showInputMessage="1" showErrorMessage="1" sqref="J12:J21" xr:uid="{429AB6C0-6FC6-4CD5-89AA-3658EA248CD5}">
      <formula1>$H$11:$I$11</formula1>
    </dataValidation>
    <dataValidation type="list" allowBlank="1" showInputMessage="1" showErrorMessage="1" sqref="K28" xr:uid="{6C538B3A-7339-4ACF-A15A-48EAF145DD30}">
      <formula1>"←補助率を選択ください,定額,2/3,1/2"</formula1>
    </dataValidation>
    <dataValidation type="list" allowBlank="1" showInputMessage="1" showErrorMessage="1" sqref="K8" xr:uid="{A37882AF-D7DE-466B-9C58-78D08DD0F54F}">
      <formula1>"←課税区分を選択ください,税込で申請する,税抜で申請する"</formula1>
    </dataValidation>
  </dataValidations>
  <pageMargins left="0.7" right="0.7" top="0.75" bottom="0.75" header="0.3" footer="0.3"/>
  <pageSetup paperSize="9" scale="3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6CA6C-0171-4D9F-B54B-F262EEDFECE9}">
  <sheetPr codeName="Sheet3">
    <tabColor rgb="FFFF0000"/>
  </sheetPr>
  <dimension ref="A1"/>
  <sheetViews>
    <sheetView workbookViewId="0"/>
  </sheetViews>
  <sheetFormatPr defaultRowHeight="13.2"/>
  <sheetData/>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B8F43-EAED-441A-8CD4-CDAA2CF5383C}">
  <sheetPr>
    <tabColor theme="4"/>
  </sheetPr>
  <dimension ref="A1:K159"/>
  <sheetViews>
    <sheetView showGridLines="0" view="pageBreakPreview" topLeftCell="A6" zoomScale="90" zoomScaleNormal="100" zoomScaleSheetLayoutView="90" workbookViewId="0">
      <selection activeCell="J29" sqref="J29"/>
    </sheetView>
  </sheetViews>
  <sheetFormatPr defaultColWidth="9" defaultRowHeight="16.8"/>
  <cols>
    <col min="1" max="1" width="3.44140625" style="125" customWidth="1"/>
    <col min="2" max="3" width="4.109375" style="125" customWidth="1"/>
    <col min="4" max="4" width="10.21875" style="125" customWidth="1"/>
    <col min="5" max="5" width="5.77734375" style="125" customWidth="1"/>
    <col min="6" max="6" width="53.33203125" style="125" customWidth="1"/>
    <col min="7" max="7" width="11.6640625" style="125" customWidth="1"/>
    <col min="8" max="8" width="34.33203125" style="125" customWidth="1"/>
    <col min="9" max="9" width="19.33203125" style="125" customWidth="1"/>
    <col min="10" max="10" width="41.44140625" style="125" customWidth="1"/>
    <col min="11" max="11" width="20.44140625" style="125" customWidth="1"/>
    <col min="12" max="16384" width="9" style="125"/>
  </cols>
  <sheetData>
    <row r="1" spans="1:11">
      <c r="A1" s="125" t="s">
        <v>76</v>
      </c>
      <c r="I1" s="143" t="s">
        <v>115</v>
      </c>
      <c r="J1" s="172" t="s">
        <v>86</v>
      </c>
      <c r="K1" s="172"/>
    </row>
    <row r="2" spans="1:11">
      <c r="A2" s="125" t="s">
        <v>77</v>
      </c>
      <c r="I2" s="143" t="s">
        <v>116</v>
      </c>
      <c r="J2" s="172" t="s">
        <v>117</v>
      </c>
      <c r="K2" s="172"/>
    </row>
    <row r="3" spans="1:11" ht="30.75" customHeight="1">
      <c r="B3" s="167" t="s">
        <v>75</v>
      </c>
      <c r="C3" s="167"/>
      <c r="D3" s="167"/>
      <c r="E3" s="167"/>
      <c r="F3" s="167"/>
      <c r="G3" s="167"/>
      <c r="H3" s="167"/>
      <c r="I3" s="167"/>
      <c r="J3" s="167"/>
      <c r="K3" s="167"/>
    </row>
    <row r="4" spans="1:11">
      <c r="J4" s="143" t="s">
        <v>78</v>
      </c>
      <c r="K4" s="144" t="s">
        <v>106</v>
      </c>
    </row>
    <row r="5" spans="1:11">
      <c r="J5" s="143" t="s">
        <v>84</v>
      </c>
      <c r="K5" s="144" t="s">
        <v>87</v>
      </c>
    </row>
    <row r="6" spans="1:11">
      <c r="J6" s="143" t="s">
        <v>79</v>
      </c>
      <c r="K6" s="144" t="s">
        <v>88</v>
      </c>
    </row>
    <row r="7" spans="1:11">
      <c r="J7" s="143" t="s">
        <v>120</v>
      </c>
      <c r="K7" s="144" t="s">
        <v>121</v>
      </c>
    </row>
    <row r="8" spans="1:11">
      <c r="J8" s="143" t="s">
        <v>118</v>
      </c>
      <c r="K8" s="144" t="s">
        <v>122</v>
      </c>
    </row>
    <row r="9" spans="1:11">
      <c r="J9" s="143" t="s">
        <v>97</v>
      </c>
      <c r="K9" s="144" t="s">
        <v>98</v>
      </c>
    </row>
    <row r="11" spans="1:11" ht="31.5" customHeight="1">
      <c r="B11" s="168" t="s">
        <v>73</v>
      </c>
      <c r="C11" s="169"/>
      <c r="D11" s="169"/>
      <c r="E11" s="169"/>
      <c r="F11" s="169"/>
      <c r="G11" s="169"/>
      <c r="H11" s="169"/>
      <c r="I11" s="169"/>
      <c r="J11" s="169"/>
      <c r="K11" s="169"/>
    </row>
    <row r="12" spans="1:11" ht="51.75" customHeight="1">
      <c r="B12" s="170"/>
      <c r="C12" s="126" t="s">
        <v>68</v>
      </c>
      <c r="D12" s="127" t="s">
        <v>69</v>
      </c>
      <c r="E12" s="126" t="s">
        <v>70</v>
      </c>
      <c r="F12" s="128" t="s">
        <v>72</v>
      </c>
      <c r="G12" s="127" t="s">
        <v>74</v>
      </c>
      <c r="H12" s="127" t="s">
        <v>92</v>
      </c>
      <c r="I12" s="127" t="s">
        <v>94</v>
      </c>
      <c r="J12" s="127" t="s">
        <v>93</v>
      </c>
      <c r="K12" s="126" t="s">
        <v>95</v>
      </c>
    </row>
    <row r="13" spans="1:11" ht="18.75" customHeight="1">
      <c r="B13" s="170"/>
      <c r="C13" s="129">
        <v>1</v>
      </c>
      <c r="D13" s="130">
        <v>2025</v>
      </c>
      <c r="E13" s="130">
        <v>12</v>
      </c>
      <c r="F13" s="132" t="s">
        <v>89</v>
      </c>
      <c r="G13" s="133">
        <v>3</v>
      </c>
      <c r="H13" s="146">
        <v>8700</v>
      </c>
      <c r="I13" s="146">
        <v>10000</v>
      </c>
      <c r="J13" s="145" t="s">
        <v>80</v>
      </c>
      <c r="K13" s="134">
        <f>IF(I13&gt;H13,H13*G13,IF(J13=$H$12,H13*G13,I13*G13))</f>
        <v>26100</v>
      </c>
    </row>
    <row r="14" spans="1:11" ht="19.5" customHeight="1">
      <c r="B14" s="170"/>
      <c r="C14" s="129">
        <v>2</v>
      </c>
      <c r="D14" s="130"/>
      <c r="E14" s="130"/>
      <c r="F14" s="131"/>
      <c r="G14" s="133"/>
      <c r="H14" s="146"/>
      <c r="I14" s="146"/>
      <c r="J14" s="133"/>
      <c r="K14" s="134">
        <f t="shared" ref="K14:K22" si="0">IF(I14&gt;H14,H14*G14,IF(J14=$H$12,H14*G14,I14*G14))</f>
        <v>0</v>
      </c>
    </row>
    <row r="15" spans="1:11" ht="19.5" customHeight="1">
      <c r="B15" s="171"/>
      <c r="C15" s="129">
        <v>3</v>
      </c>
      <c r="D15" s="130"/>
      <c r="E15" s="130"/>
      <c r="F15" s="132"/>
      <c r="G15" s="133"/>
      <c r="H15" s="146"/>
      <c r="I15" s="146"/>
      <c r="J15" s="133"/>
      <c r="K15" s="134">
        <f t="shared" si="0"/>
        <v>0</v>
      </c>
    </row>
    <row r="16" spans="1:11" ht="19.5" customHeight="1">
      <c r="B16" s="171"/>
      <c r="C16" s="129">
        <v>4</v>
      </c>
      <c r="D16" s="130"/>
      <c r="E16" s="130"/>
      <c r="F16" s="132"/>
      <c r="G16" s="133"/>
      <c r="H16" s="146"/>
      <c r="I16" s="146"/>
      <c r="J16" s="133"/>
      <c r="K16" s="134">
        <f t="shared" si="0"/>
        <v>0</v>
      </c>
    </row>
    <row r="17" spans="2:11" ht="19.5" customHeight="1">
      <c r="B17" s="171"/>
      <c r="C17" s="129">
        <v>5</v>
      </c>
      <c r="D17" s="130"/>
      <c r="E17" s="130"/>
      <c r="F17" s="132"/>
      <c r="G17" s="133"/>
      <c r="H17" s="146"/>
      <c r="I17" s="146"/>
      <c r="J17" s="133"/>
      <c r="K17" s="134">
        <f t="shared" si="0"/>
        <v>0</v>
      </c>
    </row>
    <row r="18" spans="2:11" ht="19.5" customHeight="1">
      <c r="B18" s="171"/>
      <c r="C18" s="129">
        <v>6</v>
      </c>
      <c r="D18" s="130"/>
      <c r="E18" s="130"/>
      <c r="F18" s="131"/>
      <c r="G18" s="133"/>
      <c r="H18" s="146"/>
      <c r="I18" s="146"/>
      <c r="J18" s="133"/>
      <c r="K18" s="134">
        <f t="shared" si="0"/>
        <v>0</v>
      </c>
    </row>
    <row r="19" spans="2:11" ht="19.5" customHeight="1">
      <c r="B19" s="171"/>
      <c r="C19" s="129">
        <v>7</v>
      </c>
      <c r="D19" s="130"/>
      <c r="E19" s="130"/>
      <c r="F19" s="132"/>
      <c r="G19" s="133"/>
      <c r="H19" s="146"/>
      <c r="I19" s="146"/>
      <c r="J19" s="133"/>
      <c r="K19" s="134">
        <f t="shared" si="0"/>
        <v>0</v>
      </c>
    </row>
    <row r="20" spans="2:11" ht="19.5" customHeight="1">
      <c r="B20" s="171"/>
      <c r="C20" s="129">
        <v>8</v>
      </c>
      <c r="D20" s="130"/>
      <c r="E20" s="130"/>
      <c r="F20" s="132"/>
      <c r="G20" s="133"/>
      <c r="H20" s="146"/>
      <c r="I20" s="146"/>
      <c r="J20" s="133"/>
      <c r="K20" s="134">
        <f t="shared" si="0"/>
        <v>0</v>
      </c>
    </row>
    <row r="21" spans="2:11" ht="19.5" customHeight="1">
      <c r="B21" s="171"/>
      <c r="C21" s="129">
        <v>9</v>
      </c>
      <c r="D21" s="130"/>
      <c r="E21" s="130"/>
      <c r="F21" s="135"/>
      <c r="G21" s="133"/>
      <c r="H21" s="146"/>
      <c r="I21" s="146"/>
      <c r="J21" s="133"/>
      <c r="K21" s="134">
        <f t="shared" si="0"/>
        <v>0</v>
      </c>
    </row>
    <row r="22" spans="2:11" ht="19.5" customHeight="1" thickBot="1">
      <c r="B22" s="171"/>
      <c r="C22" s="129">
        <v>10</v>
      </c>
      <c r="D22" s="130"/>
      <c r="E22" s="130"/>
      <c r="F22" s="136"/>
      <c r="G22" s="133"/>
      <c r="H22" s="146"/>
      <c r="I22" s="146"/>
      <c r="J22" s="133"/>
      <c r="K22" s="134">
        <f t="shared" si="0"/>
        <v>0</v>
      </c>
    </row>
    <row r="23" spans="2:11" ht="16.5" customHeight="1" thickTop="1">
      <c r="C23" s="137"/>
      <c r="D23" s="138" t="s">
        <v>71</v>
      </c>
      <c r="E23" s="139"/>
      <c r="F23" s="139"/>
      <c r="G23" s="140">
        <f>SUM(G13:G22)</f>
        <v>3</v>
      </c>
      <c r="H23" s="147">
        <f>SUM(H13:H22)</f>
        <v>8700</v>
      </c>
      <c r="I23" s="147">
        <f>SUM(I13:I22)</f>
        <v>10000</v>
      </c>
      <c r="J23" s="140"/>
      <c r="K23" s="141">
        <f>SUM(K13:K22)</f>
        <v>26100</v>
      </c>
    </row>
    <row r="24" spans="2:11" ht="16.5" customHeight="1">
      <c r="C24" s="148"/>
      <c r="D24" s="149"/>
      <c r="E24" s="149"/>
      <c r="F24" s="149"/>
      <c r="G24" s="150"/>
      <c r="H24" s="151"/>
      <c r="I24" s="151"/>
      <c r="J24" s="150"/>
      <c r="K24" s="152"/>
    </row>
    <row r="25" spans="2:11" ht="16.5" customHeight="1">
      <c r="J25" s="163" t="s">
        <v>111</v>
      </c>
      <c r="K25" s="157">
        <f>G23</f>
        <v>3</v>
      </c>
    </row>
    <row r="26" spans="2:11" ht="16.5" customHeight="1">
      <c r="H26" s="143"/>
      <c r="I26" s="154"/>
      <c r="J26" s="164" t="s">
        <v>112</v>
      </c>
      <c r="K26" s="158">
        <f>K23</f>
        <v>26100</v>
      </c>
    </row>
    <row r="27" spans="2:11" ht="16.5" customHeight="1">
      <c r="H27" s="143"/>
      <c r="I27" s="142"/>
      <c r="J27" s="164" t="s">
        <v>123</v>
      </c>
      <c r="K27" s="159">
        <v>2372</v>
      </c>
    </row>
    <row r="28" spans="2:11" ht="16.5" customHeight="1">
      <c r="H28" s="143"/>
      <c r="I28" s="142"/>
      <c r="J28" s="164" t="str">
        <f>IF(K9="税抜で申請する","C=(A-B).差し引き補助対象額:",IF(K9="税込で申請する","C=A.報酬額（税込）:","↑申請課税区分を選択ください"))</f>
        <v>C=(A-B).差し引き補助対象額:</v>
      </c>
      <c r="K28" s="158">
        <f>IF(K9="税抜で申請する",K26-K27,IF(K9="税込で申請する",K26,""))</f>
        <v>23728</v>
      </c>
    </row>
    <row r="29" spans="2:11" ht="16.5" customHeight="1">
      <c r="H29" s="143"/>
      <c r="I29" s="142"/>
      <c r="J29" s="164" t="s">
        <v>128</v>
      </c>
      <c r="K29" s="160" t="s">
        <v>113</v>
      </c>
    </row>
    <row r="30" spans="2:11" ht="16.5" customHeight="1">
      <c r="H30" s="143"/>
      <c r="I30" s="142"/>
      <c r="J30" s="165" t="s">
        <v>129</v>
      </c>
      <c r="K30" s="161">
        <f>IF(K29="定額",K28,IF(K29="2/3",ROUNDDOWN(K28*2/3,0),IF(K29="1/2",K28*1/2,"")))</f>
        <v>15818</v>
      </c>
    </row>
    <row r="31" spans="2:11" ht="16.5" customHeight="1">
      <c r="H31" s="143"/>
      <c r="I31" s="162"/>
    </row>
    <row r="32" spans="2:11" ht="16.5" customHeight="1">
      <c r="H32" s="143"/>
      <c r="I32" s="142"/>
    </row>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sheetData>
  <mergeCells count="5">
    <mergeCell ref="J1:K1"/>
    <mergeCell ref="B3:K3"/>
    <mergeCell ref="B11:K11"/>
    <mergeCell ref="B12:B22"/>
    <mergeCell ref="J2:K2"/>
  </mergeCells>
  <phoneticPr fontId="3"/>
  <conditionalFormatting sqref="H13:H22">
    <cfRule type="expression" dxfId="7" priority="1">
      <formula>$J13="内規における時間単価"</formula>
    </cfRule>
  </conditionalFormatting>
  <conditionalFormatting sqref="I13:I22">
    <cfRule type="expression" dxfId="6" priority="2">
      <formula>$J13="講演等謝金支払基準における該当時間単価"</formula>
    </cfRule>
  </conditionalFormatting>
  <dataValidations count="4">
    <dataValidation type="list" allowBlank="1" showInputMessage="1" showErrorMessage="1" sqref="I31 K29" xr:uid="{EACEEDC8-B71C-4028-838F-9F7E3238AFD4}">
      <formula1>"←補助率を選択ください,定額,2/3,1/2"</formula1>
    </dataValidation>
    <dataValidation type="list" allowBlank="1" showInputMessage="1" showErrorMessage="1" sqref="K9" xr:uid="{AE56A491-B711-4122-A295-FF01D7C8906D}">
      <formula1>"←課税区分を選択ください,税込で申請する,税抜で申請する"</formula1>
    </dataValidation>
    <dataValidation type="list" allowBlank="1" showInputMessage="1" showErrorMessage="1" sqref="J13:J22" xr:uid="{5A846BEA-2CD2-44E8-A47D-68EDA5C60F20}">
      <formula1>$H$12:$I$12</formula1>
    </dataValidation>
    <dataValidation type="list" allowBlank="1" showInputMessage="1" showErrorMessage="1" sqref="K7" xr:uid="{6442AE77-2687-484D-9B23-D76965FCA835}">
      <formula1>"講演等謝金支払基準,会議出席謝金支払基準"</formula1>
    </dataValidation>
  </dataValidations>
  <pageMargins left="0.7" right="0.7" top="0.75" bottom="0.75" header="0.3" footer="0.3"/>
  <pageSetup paperSize="9" scale="4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36B5C-F023-423F-9BF1-330EE7273319}">
  <sheetPr>
    <tabColor theme="4"/>
  </sheetPr>
  <dimension ref="A1:K157"/>
  <sheetViews>
    <sheetView showGridLines="0" view="pageBreakPreview" zoomScale="90" zoomScaleNormal="100" zoomScaleSheetLayoutView="90" workbookViewId="0">
      <selection activeCell="J28" sqref="J28"/>
    </sheetView>
  </sheetViews>
  <sheetFormatPr defaultColWidth="9" defaultRowHeight="16.8"/>
  <cols>
    <col min="1" max="1" width="3.44140625" style="125" customWidth="1"/>
    <col min="2" max="3" width="4.109375" style="125" customWidth="1"/>
    <col min="4" max="4" width="10.21875" style="125" customWidth="1"/>
    <col min="5" max="5" width="5.77734375" style="125" customWidth="1"/>
    <col min="6" max="6" width="48" style="125" customWidth="1"/>
    <col min="7" max="7" width="19.109375" style="125" customWidth="1"/>
    <col min="8" max="8" width="34.33203125" style="125" customWidth="1"/>
    <col min="9" max="9" width="21" style="125" customWidth="1"/>
    <col min="10" max="10" width="41.44140625" style="125" customWidth="1"/>
    <col min="11" max="11" width="19.33203125" style="125" customWidth="1"/>
    <col min="12" max="16384" width="9" style="125"/>
  </cols>
  <sheetData>
    <row r="1" spans="1:11">
      <c r="A1" s="125" t="s">
        <v>76</v>
      </c>
      <c r="I1" s="143" t="s">
        <v>115</v>
      </c>
      <c r="J1" s="172" t="s">
        <v>86</v>
      </c>
      <c r="K1" s="172"/>
    </row>
    <row r="2" spans="1:11">
      <c r="A2" s="125" t="s">
        <v>77</v>
      </c>
      <c r="I2" s="143" t="s">
        <v>116</v>
      </c>
      <c r="J2" s="172" t="s">
        <v>117</v>
      </c>
      <c r="K2" s="172"/>
    </row>
    <row r="3" spans="1:11" ht="30.75" customHeight="1">
      <c r="B3" s="167" t="s">
        <v>83</v>
      </c>
      <c r="C3" s="167"/>
      <c r="D3" s="167"/>
      <c r="E3" s="167"/>
      <c r="F3" s="167"/>
      <c r="G3" s="167"/>
      <c r="H3" s="167"/>
      <c r="I3" s="167"/>
      <c r="J3" s="167"/>
      <c r="K3" s="167"/>
    </row>
    <row r="4" spans="1:11">
      <c r="J4" s="143" t="s">
        <v>78</v>
      </c>
      <c r="K4" s="144" t="s">
        <v>108</v>
      </c>
    </row>
    <row r="5" spans="1:11">
      <c r="J5" s="143" t="s">
        <v>84</v>
      </c>
      <c r="K5" s="144" t="s">
        <v>87</v>
      </c>
    </row>
    <row r="6" spans="1:11">
      <c r="J6" s="143" t="s">
        <v>79</v>
      </c>
      <c r="K6" s="144" t="s">
        <v>88</v>
      </c>
    </row>
    <row r="7" spans="1:11">
      <c r="J7" s="143" t="s">
        <v>90</v>
      </c>
      <c r="K7" s="144" t="s">
        <v>107</v>
      </c>
    </row>
    <row r="8" spans="1:11">
      <c r="J8" s="143" t="s">
        <v>97</v>
      </c>
      <c r="K8" s="144" t="s">
        <v>125</v>
      </c>
    </row>
    <row r="9" spans="1:11">
      <c r="J9" s="143"/>
      <c r="K9" s="143"/>
    </row>
    <row r="10" spans="1:11" ht="31.5" customHeight="1">
      <c r="B10" s="168" t="s">
        <v>85</v>
      </c>
      <c r="C10" s="169"/>
      <c r="D10" s="169"/>
      <c r="E10" s="169"/>
      <c r="F10" s="169"/>
      <c r="G10" s="169"/>
      <c r="H10" s="169"/>
      <c r="I10" s="169"/>
      <c r="J10" s="169"/>
      <c r="K10" s="169"/>
    </row>
    <row r="11" spans="1:11" ht="51.75" customHeight="1">
      <c r="B11" s="170"/>
      <c r="C11" s="126" t="s">
        <v>68</v>
      </c>
      <c r="D11" s="127" t="s">
        <v>69</v>
      </c>
      <c r="E11" s="126" t="s">
        <v>70</v>
      </c>
      <c r="F11" s="128" t="s">
        <v>72</v>
      </c>
      <c r="G11" s="127" t="s">
        <v>82</v>
      </c>
      <c r="H11" s="127" t="s">
        <v>103</v>
      </c>
      <c r="I11" s="127" t="s">
        <v>104</v>
      </c>
      <c r="J11" s="127" t="s">
        <v>102</v>
      </c>
      <c r="K11" s="126" t="s">
        <v>105</v>
      </c>
    </row>
    <row r="12" spans="1:11" ht="19.5" customHeight="1">
      <c r="B12" s="170"/>
      <c r="C12" s="129">
        <v>1</v>
      </c>
      <c r="D12" s="130">
        <v>2025</v>
      </c>
      <c r="E12" s="130">
        <v>10</v>
      </c>
      <c r="F12" s="132" t="s">
        <v>91</v>
      </c>
      <c r="G12" s="133">
        <v>6</v>
      </c>
      <c r="H12" s="146">
        <v>1500</v>
      </c>
      <c r="I12" s="146">
        <v>5000</v>
      </c>
      <c r="J12" s="145" t="s">
        <v>81</v>
      </c>
      <c r="K12" s="134">
        <f>IF(I12&gt;H12,H12*G12,IF(J12=$H$11,H12*G12,I12*G12))</f>
        <v>9000</v>
      </c>
    </row>
    <row r="13" spans="1:11" ht="19.5" customHeight="1">
      <c r="B13" s="170"/>
      <c r="C13" s="129">
        <v>2</v>
      </c>
      <c r="D13" s="130"/>
      <c r="E13" s="130"/>
      <c r="F13" s="131"/>
      <c r="G13" s="133"/>
      <c r="H13" s="146"/>
      <c r="I13" s="146"/>
      <c r="J13" s="145"/>
      <c r="K13" s="134">
        <f t="shared" ref="K13:K21" si="0">IF(I13&gt;H13,H13*G13,IF(J13=$H$11,H13*G13,I13*G13))</f>
        <v>0</v>
      </c>
    </row>
    <row r="14" spans="1:11" ht="19.5" customHeight="1">
      <c r="B14" s="171"/>
      <c r="C14" s="129">
        <v>3</v>
      </c>
      <c r="D14" s="130"/>
      <c r="E14" s="130"/>
      <c r="F14" s="132"/>
      <c r="G14" s="133"/>
      <c r="H14" s="146"/>
      <c r="I14" s="146"/>
      <c r="J14" s="133"/>
      <c r="K14" s="134">
        <f t="shared" si="0"/>
        <v>0</v>
      </c>
    </row>
    <row r="15" spans="1:11" ht="19.5" customHeight="1">
      <c r="B15" s="171"/>
      <c r="C15" s="129">
        <v>4</v>
      </c>
      <c r="D15" s="130"/>
      <c r="E15" s="130"/>
      <c r="F15" s="132"/>
      <c r="G15" s="133"/>
      <c r="H15" s="146"/>
      <c r="I15" s="146"/>
      <c r="J15" s="133"/>
      <c r="K15" s="134">
        <f t="shared" si="0"/>
        <v>0</v>
      </c>
    </row>
    <row r="16" spans="1:11" ht="19.5" customHeight="1">
      <c r="B16" s="171"/>
      <c r="C16" s="129">
        <v>5</v>
      </c>
      <c r="D16" s="130"/>
      <c r="E16" s="130"/>
      <c r="F16" s="132"/>
      <c r="G16" s="133"/>
      <c r="H16" s="146"/>
      <c r="I16" s="146"/>
      <c r="J16" s="133"/>
      <c r="K16" s="134">
        <f t="shared" si="0"/>
        <v>0</v>
      </c>
    </row>
    <row r="17" spans="2:11" ht="19.5" customHeight="1">
      <c r="B17" s="171"/>
      <c r="C17" s="129">
        <v>6</v>
      </c>
      <c r="D17" s="130"/>
      <c r="E17" s="130"/>
      <c r="F17" s="131"/>
      <c r="G17" s="133"/>
      <c r="H17" s="146"/>
      <c r="I17" s="146"/>
      <c r="J17" s="133"/>
      <c r="K17" s="134">
        <f t="shared" si="0"/>
        <v>0</v>
      </c>
    </row>
    <row r="18" spans="2:11" ht="19.5" customHeight="1">
      <c r="B18" s="171"/>
      <c r="C18" s="129">
        <v>7</v>
      </c>
      <c r="D18" s="130"/>
      <c r="E18" s="130"/>
      <c r="F18" s="132"/>
      <c r="G18" s="133"/>
      <c r="H18" s="146"/>
      <c r="I18" s="146"/>
      <c r="J18" s="133"/>
      <c r="K18" s="134">
        <f t="shared" si="0"/>
        <v>0</v>
      </c>
    </row>
    <row r="19" spans="2:11" ht="19.5" customHeight="1">
      <c r="B19" s="171"/>
      <c r="C19" s="129">
        <v>8</v>
      </c>
      <c r="D19" s="130"/>
      <c r="E19" s="130"/>
      <c r="F19" s="132"/>
      <c r="G19" s="133"/>
      <c r="H19" s="146"/>
      <c r="I19" s="146"/>
      <c r="J19" s="133"/>
      <c r="K19" s="134">
        <f t="shared" si="0"/>
        <v>0</v>
      </c>
    </row>
    <row r="20" spans="2:11" ht="19.5" customHeight="1">
      <c r="B20" s="171"/>
      <c r="C20" s="129">
        <v>9</v>
      </c>
      <c r="D20" s="130"/>
      <c r="E20" s="130"/>
      <c r="F20" s="135"/>
      <c r="G20" s="133"/>
      <c r="H20" s="146"/>
      <c r="I20" s="146"/>
      <c r="J20" s="133"/>
      <c r="K20" s="134">
        <f t="shared" si="0"/>
        <v>0</v>
      </c>
    </row>
    <row r="21" spans="2:11" ht="19.5" customHeight="1" thickBot="1">
      <c r="B21" s="171"/>
      <c r="C21" s="129">
        <v>10</v>
      </c>
      <c r="D21" s="130"/>
      <c r="E21" s="130"/>
      <c r="F21" s="136"/>
      <c r="G21" s="133"/>
      <c r="H21" s="146"/>
      <c r="I21" s="146"/>
      <c r="J21" s="133"/>
      <c r="K21" s="134">
        <f t="shared" si="0"/>
        <v>0</v>
      </c>
    </row>
    <row r="22" spans="2:11" ht="16.5" customHeight="1" thickTop="1">
      <c r="C22" s="137"/>
      <c r="D22" s="138" t="s">
        <v>71</v>
      </c>
      <c r="E22" s="139"/>
      <c r="F22" s="139"/>
      <c r="G22" s="140">
        <f>SUM(G12:G21)</f>
        <v>6</v>
      </c>
      <c r="H22" s="147">
        <f>SUM(H12:H21)</f>
        <v>1500</v>
      </c>
      <c r="I22" s="147">
        <f>SUM(I12:I21)</f>
        <v>5000</v>
      </c>
      <c r="J22" s="140"/>
      <c r="K22" s="141">
        <f>SUM(K12:K21)</f>
        <v>9000</v>
      </c>
    </row>
    <row r="23" spans="2:11" ht="16.5" customHeight="1">
      <c r="K23" s="142"/>
    </row>
    <row r="24" spans="2:11" ht="16.5" customHeight="1">
      <c r="J24" s="163" t="s">
        <v>101</v>
      </c>
      <c r="K24" s="157">
        <f>G22</f>
        <v>6</v>
      </c>
    </row>
    <row r="25" spans="2:11" ht="16.5" customHeight="1">
      <c r="J25" s="164" t="s">
        <v>96</v>
      </c>
      <c r="K25" s="158">
        <f>K22</f>
        <v>9000</v>
      </c>
    </row>
    <row r="26" spans="2:11" ht="16.5" customHeight="1">
      <c r="J26" s="164" t="s">
        <v>124</v>
      </c>
      <c r="K26" s="159">
        <v>900</v>
      </c>
    </row>
    <row r="27" spans="2:11" ht="16.5" customHeight="1">
      <c r="J27" s="164" t="str">
        <f>IF(K8="税抜で申請する","C=(A-B).差し引き補助対象額:",IF(K8="税込で申請する","C=A.報酬額（税込）:","↑申請課税区分を選択ください"))</f>
        <v>C=A.報酬額（税込）:</v>
      </c>
      <c r="K27" s="158">
        <f>IF(K8="税抜で申請する",K25-K26,IF(K8="税込で申請する",K25,""))</f>
        <v>9000</v>
      </c>
    </row>
    <row r="28" spans="2:11" ht="16.5" customHeight="1">
      <c r="J28" s="164" t="s">
        <v>126</v>
      </c>
      <c r="K28" s="160" t="s">
        <v>113</v>
      </c>
    </row>
    <row r="29" spans="2:11" ht="16.5" customHeight="1">
      <c r="J29" s="165" t="s">
        <v>127</v>
      </c>
      <c r="K29" s="166">
        <f>IF(K28="定額",K27,IF(K28="2/3",ROUNDDOWN(K27*2/3,0),IF(K28="1/2",K27*1/2,"")))</f>
        <v>6000</v>
      </c>
    </row>
    <row r="30" spans="2:11" ht="16.5" customHeight="1"/>
    <row r="31" spans="2:11" ht="16.5" customHeight="1"/>
    <row r="32" spans="2:11"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sheetData>
  <mergeCells count="5">
    <mergeCell ref="J1:K1"/>
    <mergeCell ref="B3:K3"/>
    <mergeCell ref="B10:K10"/>
    <mergeCell ref="B11:B21"/>
    <mergeCell ref="J2:K2"/>
  </mergeCells>
  <phoneticPr fontId="3"/>
  <conditionalFormatting sqref="H12:H21">
    <cfRule type="expression" dxfId="5" priority="3">
      <formula>$J12="内規における単価"</formula>
    </cfRule>
  </conditionalFormatting>
  <conditionalFormatting sqref="H14:H21">
    <cfRule type="expression" dxfId="4" priority="1">
      <formula>$J14="内規における時間単価"</formula>
    </cfRule>
  </conditionalFormatting>
  <conditionalFormatting sqref="I12:I21">
    <cfRule type="expression" dxfId="3" priority="4">
      <formula>$J12="執筆支払基準における単価"</formula>
    </cfRule>
  </conditionalFormatting>
  <conditionalFormatting sqref="I14:I21">
    <cfRule type="expression" dxfId="2" priority="2">
      <formula>$J14="講演等謝金支払基準における該当時間単価"</formula>
    </cfRule>
  </conditionalFormatting>
  <dataValidations count="3">
    <dataValidation type="list" allowBlank="1" showInputMessage="1" showErrorMessage="1" sqref="K8" xr:uid="{257828E3-BF43-404C-A784-B43E6A0E1076}">
      <formula1>"←課税区分を選択ください,税込で申請する,税抜で申請する"</formula1>
    </dataValidation>
    <dataValidation type="list" allowBlank="1" showInputMessage="1" showErrorMessage="1" sqref="K28" xr:uid="{62950D64-BF81-415B-A117-668CAC4F9353}">
      <formula1>"←補助率を選択ください,定額,2/3,1/2"</formula1>
    </dataValidation>
    <dataValidation type="list" allowBlank="1" showInputMessage="1" showErrorMessage="1" sqref="J12:J21" xr:uid="{33EE870F-699D-4564-9C39-964A68B85F34}">
      <formula1>$H$11:$I$11</formula1>
    </dataValidation>
  </dataValidations>
  <pageMargins left="0.7" right="0.7" top="0.75" bottom="0.75" header="0.3" footer="0.3"/>
  <pageSetup paperSize="9" scale="4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92D050"/>
    <pageSetUpPr fitToPage="1"/>
  </sheetPr>
  <dimension ref="B1:BF57"/>
  <sheetViews>
    <sheetView showGridLines="0" view="pageBreakPreview" zoomScale="90" zoomScaleNormal="75" zoomScaleSheetLayoutView="90" workbookViewId="0">
      <selection activeCell="E4" sqref="E4:O4"/>
    </sheetView>
  </sheetViews>
  <sheetFormatPr defaultColWidth="11" defaultRowHeight="13.2"/>
  <cols>
    <col min="1" max="1" width="1.44140625" style="7" customWidth="1"/>
    <col min="2" max="2" width="8.109375" style="7" customWidth="1"/>
    <col min="3" max="3" width="3.44140625" style="7" customWidth="1"/>
    <col min="4" max="4" width="18.33203125" style="7" bestFit="1" customWidth="1"/>
    <col min="5" max="5" width="5" style="7" customWidth="1"/>
    <col min="6" max="6" width="18.33203125" style="7" bestFit="1" customWidth="1"/>
    <col min="7" max="7" width="1.44140625" style="7" customWidth="1"/>
    <col min="8" max="8" width="12.44140625" style="7" customWidth="1"/>
    <col min="9" max="10" width="1.44140625" style="7" customWidth="1"/>
    <col min="11" max="11" width="11.77734375" style="7" customWidth="1"/>
    <col min="12" max="12" width="2.44140625" style="7" customWidth="1"/>
    <col min="13" max="13" width="9.44140625" style="7" bestFit="1" customWidth="1"/>
    <col min="14" max="14" width="15.33203125" style="7" customWidth="1"/>
    <col min="15" max="15" width="17.77734375" style="7" customWidth="1"/>
    <col min="16" max="16" width="16.77734375" style="111" customWidth="1"/>
    <col min="17" max="17" width="12.6640625" style="7" customWidth="1"/>
    <col min="18" max="19" width="16.77734375" style="7" customWidth="1"/>
    <col min="20" max="21" width="12.6640625" style="7" customWidth="1"/>
    <col min="22" max="22" width="25.6640625" style="7" customWidth="1"/>
    <col min="23" max="23" width="3.44140625" style="7" customWidth="1"/>
    <col min="24" max="24" width="11" style="7"/>
    <col min="25" max="25" width="58.33203125" style="7" bestFit="1" customWidth="1"/>
    <col min="26" max="27" width="11" style="7"/>
    <col min="28" max="29" width="12.44140625" style="7" customWidth="1"/>
    <col min="30" max="33" width="19.109375" style="7" customWidth="1"/>
    <col min="34" max="39" width="11" style="7"/>
    <col min="40" max="40" width="42.44140625" style="7" customWidth="1"/>
    <col min="41" max="16384" width="11" style="7"/>
  </cols>
  <sheetData>
    <row r="1" spans="2:58">
      <c r="P1" s="7"/>
    </row>
    <row r="2" spans="2:58" ht="21" customHeight="1">
      <c r="B2" s="1" t="s">
        <v>43</v>
      </c>
      <c r="C2" s="1"/>
      <c r="D2" s="51"/>
      <c r="E2" s="173" t="s">
        <v>44</v>
      </c>
      <c r="F2" s="173"/>
      <c r="G2" s="173"/>
      <c r="H2" s="173"/>
      <c r="I2" s="173"/>
      <c r="J2" s="173"/>
      <c r="K2" s="173"/>
      <c r="L2" s="173"/>
      <c r="M2" s="173"/>
      <c r="N2" s="173"/>
      <c r="O2" s="173"/>
      <c r="P2" s="173"/>
      <c r="Q2" s="173"/>
      <c r="R2" s="173"/>
      <c r="S2" s="173"/>
      <c r="T2" s="173"/>
      <c r="U2" s="173"/>
      <c r="V2" s="173"/>
      <c r="AB2" s="174"/>
      <c r="AC2" s="174"/>
      <c r="AD2" s="174"/>
      <c r="AE2" s="174"/>
      <c r="AF2" s="174"/>
      <c r="AG2" s="174"/>
    </row>
    <row r="3" spans="2:58" ht="14.25" customHeight="1">
      <c r="B3" s="2"/>
      <c r="C3" s="2"/>
      <c r="D3" s="2"/>
      <c r="E3" s="2"/>
      <c r="F3" s="2"/>
      <c r="G3" s="2"/>
      <c r="H3" s="2"/>
      <c r="I3" s="2"/>
      <c r="J3" s="2"/>
      <c r="K3" s="2"/>
      <c r="L3" s="2"/>
      <c r="M3" s="2"/>
      <c r="N3" s="2"/>
      <c r="O3" s="2"/>
      <c r="P3" s="2"/>
      <c r="Q3" s="2"/>
      <c r="AB3" s="174"/>
      <c r="AC3" s="174"/>
      <c r="AD3" s="174"/>
      <c r="AE3" s="175"/>
      <c r="AF3" s="174"/>
      <c r="AG3" s="174"/>
    </row>
    <row r="4" spans="2:58" ht="17.25" customHeight="1">
      <c r="B4" s="4" t="s">
        <v>2</v>
      </c>
      <c r="C4" s="3"/>
      <c r="D4" s="4"/>
      <c r="E4" s="176" t="s">
        <v>45</v>
      </c>
      <c r="F4" s="176"/>
      <c r="G4" s="176"/>
      <c r="H4" s="176"/>
      <c r="I4" s="176"/>
      <c r="J4" s="176"/>
      <c r="K4" s="176"/>
      <c r="L4" s="176"/>
      <c r="M4" s="176"/>
      <c r="N4" s="176"/>
      <c r="O4" s="176"/>
      <c r="P4" s="2"/>
      <c r="Q4" s="2"/>
      <c r="S4" s="67" t="s">
        <v>3</v>
      </c>
      <c r="T4" s="177" t="s">
        <v>46</v>
      </c>
      <c r="U4" s="177"/>
      <c r="V4" s="177"/>
      <c r="AB4" s="174"/>
      <c r="AC4" s="174"/>
      <c r="AD4" s="174"/>
      <c r="AE4" s="175"/>
      <c r="AF4" s="174"/>
      <c r="AG4" s="174"/>
    </row>
    <row r="5" spans="2:58" ht="17.25" customHeight="1">
      <c r="B5" s="198" t="s">
        <v>47</v>
      </c>
      <c r="C5" s="198"/>
      <c r="D5" s="198"/>
      <c r="E5" s="178" t="s">
        <v>48</v>
      </c>
      <c r="F5" s="178"/>
      <c r="G5" s="178"/>
      <c r="H5" s="178"/>
      <c r="I5" s="178"/>
      <c r="J5" s="178"/>
      <c r="K5" s="178"/>
      <c r="L5" s="178"/>
      <c r="M5" s="178"/>
      <c r="N5" s="178"/>
      <c r="O5" s="178"/>
      <c r="P5" s="2"/>
      <c r="Q5" s="2"/>
      <c r="S5" s="67" t="s">
        <v>5</v>
      </c>
      <c r="T5" s="179" t="s">
        <v>49</v>
      </c>
      <c r="U5" s="179"/>
      <c r="V5" s="179"/>
      <c r="AC5" s="31"/>
      <c r="AO5" s="31"/>
      <c r="AR5" s="32"/>
      <c r="AS5" s="32"/>
    </row>
    <row r="6" spans="2:58" ht="17.25" customHeight="1" thickBot="1">
      <c r="B6" s="2"/>
      <c r="C6" s="2"/>
      <c r="D6" s="2"/>
      <c r="E6" s="2"/>
      <c r="F6" s="2"/>
      <c r="G6" s="2"/>
      <c r="H6" s="2"/>
      <c r="I6" s="2"/>
      <c r="J6" s="2"/>
      <c r="K6" s="2"/>
      <c r="L6" s="2"/>
      <c r="M6" s="2"/>
      <c r="N6" s="2"/>
      <c r="O6" s="2"/>
      <c r="P6" s="2"/>
      <c r="Q6" s="2"/>
      <c r="AC6" s="31"/>
      <c r="AO6" s="31"/>
    </row>
    <row r="7" spans="2:58" ht="21.75" customHeight="1" thickBot="1">
      <c r="B7" s="53" t="s">
        <v>50</v>
      </c>
      <c r="C7" s="54" t="s">
        <v>51</v>
      </c>
      <c r="D7" s="180" t="s">
        <v>52</v>
      </c>
      <c r="E7" s="181"/>
      <c r="F7" s="181"/>
      <c r="G7" s="181"/>
      <c r="H7" s="181"/>
      <c r="I7" s="181"/>
      <c r="J7" s="181"/>
      <c r="K7" s="181"/>
      <c r="L7" s="181"/>
      <c r="M7" s="181"/>
      <c r="N7" s="181"/>
      <c r="O7" s="181"/>
      <c r="P7" s="181"/>
      <c r="Q7" s="181"/>
      <c r="R7" s="181"/>
      <c r="S7" s="181"/>
      <c r="T7" s="181"/>
      <c r="U7" s="181"/>
      <c r="V7" s="181"/>
      <c r="W7" s="182"/>
      <c r="AC7" s="31"/>
      <c r="AO7" s="31"/>
    </row>
    <row r="8" spans="2:58" ht="16.5" customHeight="1">
      <c r="B8" s="55"/>
      <c r="C8" s="56"/>
      <c r="D8" s="183" t="s">
        <v>6</v>
      </c>
      <c r="E8" s="184"/>
      <c r="F8" s="184"/>
      <c r="G8" s="184"/>
      <c r="H8" s="184"/>
      <c r="I8" s="184"/>
      <c r="J8" s="184"/>
      <c r="K8" s="184"/>
      <c r="L8" s="184"/>
      <c r="M8" s="185"/>
      <c r="N8" s="186" t="s">
        <v>53</v>
      </c>
      <c r="O8" s="187"/>
      <c r="P8" s="187"/>
      <c r="Q8" s="187"/>
      <c r="R8" s="187"/>
      <c r="S8" s="187"/>
      <c r="T8" s="188"/>
      <c r="U8" s="189" t="s">
        <v>54</v>
      </c>
      <c r="V8" s="192" t="s">
        <v>7</v>
      </c>
      <c r="W8" s="193"/>
      <c r="AC8" s="31"/>
      <c r="AO8" s="31"/>
      <c r="AV8" s="32"/>
      <c r="AW8" s="32"/>
      <c r="AX8" s="32"/>
      <c r="AY8" s="32"/>
      <c r="AZ8" s="32"/>
      <c r="BA8" s="32"/>
      <c r="BB8" s="32"/>
      <c r="BC8" s="32"/>
      <c r="BD8" s="32"/>
      <c r="BE8" s="32"/>
      <c r="BF8" s="32"/>
    </row>
    <row r="9" spans="2:58" ht="16.5" customHeight="1">
      <c r="B9" s="55"/>
      <c r="C9" s="56"/>
      <c r="D9" s="196" t="s">
        <v>8</v>
      </c>
      <c r="E9" s="197"/>
      <c r="F9" s="201" t="s">
        <v>9</v>
      </c>
      <c r="G9" s="94"/>
      <c r="H9" s="69" t="s">
        <v>10</v>
      </c>
      <c r="I9" s="95"/>
      <c r="J9" s="202" t="s">
        <v>11</v>
      </c>
      <c r="K9" s="197" t="s">
        <v>12</v>
      </c>
      <c r="L9" s="201" t="s">
        <v>13</v>
      </c>
      <c r="M9" s="201" t="s">
        <v>14</v>
      </c>
      <c r="N9" s="204" t="s">
        <v>55</v>
      </c>
      <c r="O9" s="205"/>
      <c r="P9" s="205"/>
      <c r="Q9" s="206"/>
      <c r="R9" s="207" t="s">
        <v>15</v>
      </c>
      <c r="S9" s="208"/>
      <c r="T9" s="209"/>
      <c r="U9" s="190"/>
      <c r="V9" s="192"/>
      <c r="W9" s="193"/>
      <c r="AC9" s="31"/>
      <c r="AE9" s="2"/>
      <c r="AF9" s="33"/>
      <c r="AG9" s="2"/>
      <c r="AO9" s="31"/>
      <c r="AV9" s="32"/>
      <c r="AW9" s="32"/>
      <c r="AX9" s="32"/>
      <c r="AY9" s="32"/>
      <c r="AZ9" s="32"/>
      <c r="BA9" s="32"/>
      <c r="BB9" s="32"/>
      <c r="BC9" s="32"/>
      <c r="BD9" s="32"/>
      <c r="BE9" s="32"/>
      <c r="BF9" s="32"/>
    </row>
    <row r="10" spans="2:58" ht="27" customHeight="1">
      <c r="B10" s="57" t="s">
        <v>56</v>
      </c>
      <c r="C10" s="56" t="s">
        <v>50</v>
      </c>
      <c r="D10" s="183"/>
      <c r="E10" s="184"/>
      <c r="F10" s="185"/>
      <c r="G10" s="94" t="s">
        <v>11</v>
      </c>
      <c r="H10" s="69" t="s">
        <v>12</v>
      </c>
      <c r="I10" s="95" t="s">
        <v>13</v>
      </c>
      <c r="J10" s="203"/>
      <c r="K10" s="184"/>
      <c r="L10" s="185"/>
      <c r="M10" s="185"/>
      <c r="N10" s="93" t="s">
        <v>4</v>
      </c>
      <c r="O10" s="93" t="s">
        <v>5</v>
      </c>
      <c r="P10" s="96" t="s">
        <v>17</v>
      </c>
      <c r="Q10" s="96" t="s">
        <v>18</v>
      </c>
      <c r="R10" s="97" t="s">
        <v>17</v>
      </c>
      <c r="S10" s="97" t="s">
        <v>19</v>
      </c>
      <c r="T10" s="96" t="s">
        <v>18</v>
      </c>
      <c r="U10" s="191"/>
      <c r="V10" s="194"/>
      <c r="W10" s="195"/>
      <c r="AB10" s="2"/>
      <c r="AC10" s="12"/>
      <c r="AD10" s="33"/>
      <c r="AE10" s="2"/>
      <c r="AF10" s="2"/>
      <c r="AG10" s="2"/>
      <c r="AM10" s="33"/>
      <c r="AO10" s="12"/>
      <c r="AV10" s="32"/>
      <c r="AW10" s="32"/>
      <c r="AX10" s="32"/>
      <c r="AY10" s="32"/>
      <c r="AZ10" s="32"/>
      <c r="BA10" s="32"/>
      <c r="BB10" s="32"/>
      <c r="BC10" s="32"/>
      <c r="BD10" s="32"/>
      <c r="BE10" s="32"/>
      <c r="BF10" s="32"/>
    </row>
    <row r="11" spans="2:58" ht="15" customHeight="1">
      <c r="B11" s="5">
        <v>1</v>
      </c>
      <c r="C11" s="44" t="s">
        <v>57</v>
      </c>
      <c r="D11" s="98"/>
      <c r="E11" s="58" t="s">
        <v>20</v>
      </c>
      <c r="F11" s="99"/>
      <c r="G11" s="59" t="s">
        <v>21</v>
      </c>
      <c r="H11" s="100"/>
      <c r="I11" s="18" t="s">
        <v>22</v>
      </c>
      <c r="J11" s="59" t="s">
        <v>21</v>
      </c>
      <c r="K11" s="15">
        <f t="shared" ref="K11:K41" si="0">F11-D11-H11</f>
        <v>0</v>
      </c>
      <c r="L11" s="18" t="s">
        <v>22</v>
      </c>
      <c r="M11" s="19">
        <f t="shared" ref="M11:M41" si="1">ROUND(HOUR(K11),0)</f>
        <v>0</v>
      </c>
      <c r="N11" s="39"/>
      <c r="O11" s="39"/>
      <c r="P11" s="26" t="str">
        <f t="shared" ref="P11:P41" si="2">IFERROR(VLOOKUP(N11&amp;O11,時間単価,2,0),"")</f>
        <v/>
      </c>
      <c r="Q11" s="27" t="str">
        <f t="shared" ref="Q11:Q41" si="3">IF(M11=0,"",P11*M11)</f>
        <v/>
      </c>
      <c r="R11" s="101"/>
      <c r="S11" s="101"/>
      <c r="T11" s="27" t="str">
        <f t="shared" ref="T11:T41" si="4">IF(O11="","",IF(R11="",S11,R11*M11))</f>
        <v/>
      </c>
      <c r="U11" s="27" t="str">
        <f t="shared" ref="U11:U41" si="5">IF(M11&lt;=0,"",IF(T11=0,Q11,IF(Q11&lt;=T11,Q11,T11)))</f>
        <v/>
      </c>
      <c r="V11" s="199"/>
      <c r="W11" s="200"/>
      <c r="X11" s="34"/>
      <c r="Y11" s="34"/>
      <c r="AB11" s="2"/>
      <c r="AC11" s="12"/>
      <c r="AD11" s="33"/>
      <c r="AE11" s="2"/>
      <c r="AF11" s="33"/>
      <c r="AG11" s="2"/>
      <c r="AM11" s="33"/>
      <c r="AO11" s="12"/>
    </row>
    <row r="12" spans="2:58" ht="31.2" customHeight="1">
      <c r="B12" s="5">
        <v>2</v>
      </c>
      <c r="C12" s="8" t="str">
        <f t="shared" ref="C12:C41" si="6">IFERROR(VLOOKUP(C11,曜日変換,2,0),"")</f>
        <v/>
      </c>
      <c r="D12" s="98">
        <v>0.41666666666666669</v>
      </c>
      <c r="E12" s="58" t="s">
        <v>20</v>
      </c>
      <c r="F12" s="99">
        <v>0.72986111111111107</v>
      </c>
      <c r="G12" s="59" t="s">
        <v>21</v>
      </c>
      <c r="H12" s="98">
        <v>8.3333333333333329E-2</v>
      </c>
      <c r="I12" s="18" t="s">
        <v>22</v>
      </c>
      <c r="J12" s="59" t="s">
        <v>21</v>
      </c>
      <c r="K12" s="14">
        <f t="shared" si="0"/>
        <v>0.22986111111111107</v>
      </c>
      <c r="L12" s="18" t="s">
        <v>22</v>
      </c>
      <c r="M12" s="19">
        <f t="shared" si="1"/>
        <v>5</v>
      </c>
      <c r="N12" s="39" t="s">
        <v>0</v>
      </c>
      <c r="O12" s="39" t="s">
        <v>1</v>
      </c>
      <c r="P12" s="26" t="str">
        <f t="shared" si="2"/>
        <v/>
      </c>
      <c r="Q12" s="27" t="e">
        <f t="shared" si="3"/>
        <v>#VALUE!</v>
      </c>
      <c r="R12" s="101"/>
      <c r="S12" s="101">
        <v>100000</v>
      </c>
      <c r="T12" s="27">
        <f t="shared" si="4"/>
        <v>100000</v>
      </c>
      <c r="U12" s="27" t="e">
        <f t="shared" si="5"/>
        <v>#VALUE!</v>
      </c>
      <c r="V12" s="199" t="s">
        <v>58</v>
      </c>
      <c r="W12" s="200"/>
      <c r="X12" s="72"/>
      <c r="Y12" s="34"/>
      <c r="AB12" s="2"/>
      <c r="AC12" s="12"/>
      <c r="AD12" s="33"/>
      <c r="AE12" s="2"/>
      <c r="AF12" s="2"/>
      <c r="AG12" s="2"/>
      <c r="AM12" s="33"/>
      <c r="AO12" s="12"/>
    </row>
    <row r="13" spans="2:58" ht="31.2" customHeight="1">
      <c r="B13" s="5">
        <v>3</v>
      </c>
      <c r="C13" s="8" t="str">
        <f t="shared" si="6"/>
        <v/>
      </c>
      <c r="D13" s="98">
        <v>0.41666666666666669</v>
      </c>
      <c r="E13" s="58" t="s">
        <v>20</v>
      </c>
      <c r="F13" s="99">
        <v>0.625</v>
      </c>
      <c r="G13" s="59" t="s">
        <v>21</v>
      </c>
      <c r="H13" s="98">
        <v>8.3333333333333329E-2</v>
      </c>
      <c r="I13" s="18" t="s">
        <v>22</v>
      </c>
      <c r="J13" s="59" t="s">
        <v>21</v>
      </c>
      <c r="K13" s="14">
        <f t="shared" si="0"/>
        <v>0.12499999999999999</v>
      </c>
      <c r="L13" s="18" t="s">
        <v>22</v>
      </c>
      <c r="M13" s="19">
        <f t="shared" si="1"/>
        <v>3</v>
      </c>
      <c r="N13" s="39" t="s">
        <v>0</v>
      </c>
      <c r="O13" s="39" t="s">
        <v>1</v>
      </c>
      <c r="P13" s="26" t="str">
        <f t="shared" si="2"/>
        <v/>
      </c>
      <c r="Q13" s="27" t="e">
        <f t="shared" si="3"/>
        <v>#VALUE!</v>
      </c>
      <c r="R13" s="101">
        <v>6500</v>
      </c>
      <c r="S13" s="101"/>
      <c r="T13" s="27">
        <f t="shared" si="4"/>
        <v>19500</v>
      </c>
      <c r="U13" s="27" t="e">
        <f t="shared" si="5"/>
        <v>#VALUE!</v>
      </c>
      <c r="V13" s="199" t="s">
        <v>39</v>
      </c>
      <c r="W13" s="200"/>
      <c r="X13" s="34"/>
      <c r="Y13" s="6"/>
      <c r="Z13" s="2"/>
      <c r="AA13" s="35"/>
      <c r="AB13" s="2"/>
      <c r="AC13" s="12"/>
      <c r="AD13" s="33"/>
      <c r="AE13" s="2"/>
      <c r="AF13" s="35"/>
      <c r="AG13" s="2"/>
      <c r="AM13" s="33"/>
      <c r="AO13" s="12"/>
      <c r="AS13" s="32"/>
    </row>
    <row r="14" spans="2:58" ht="31.2" customHeight="1">
      <c r="B14" s="5">
        <v>4</v>
      </c>
      <c r="C14" s="8" t="str">
        <f t="shared" si="6"/>
        <v/>
      </c>
      <c r="D14" s="98">
        <v>0.41666666666666669</v>
      </c>
      <c r="E14" s="58" t="s">
        <v>20</v>
      </c>
      <c r="F14" s="99">
        <v>0.70833333333333337</v>
      </c>
      <c r="G14" s="59" t="s">
        <v>21</v>
      </c>
      <c r="H14" s="98">
        <v>8.3333333333333329E-2</v>
      </c>
      <c r="I14" s="18" t="s">
        <v>22</v>
      </c>
      <c r="J14" s="59" t="s">
        <v>21</v>
      </c>
      <c r="K14" s="14">
        <f t="shared" si="0"/>
        <v>0.20833333333333337</v>
      </c>
      <c r="L14" s="18" t="s">
        <v>22</v>
      </c>
      <c r="M14" s="19">
        <f t="shared" si="1"/>
        <v>5</v>
      </c>
      <c r="N14" s="39" t="s">
        <v>0</v>
      </c>
      <c r="O14" s="39" t="s">
        <v>1</v>
      </c>
      <c r="P14" s="26" t="str">
        <f t="shared" si="2"/>
        <v/>
      </c>
      <c r="Q14" s="27" t="e">
        <f t="shared" si="3"/>
        <v>#VALUE!</v>
      </c>
      <c r="R14" s="101">
        <v>6500</v>
      </c>
      <c r="S14" s="101"/>
      <c r="T14" s="27">
        <f t="shared" si="4"/>
        <v>32500</v>
      </c>
      <c r="U14" s="27" t="e">
        <f t="shared" si="5"/>
        <v>#VALUE!</v>
      </c>
      <c r="V14" s="199" t="s">
        <v>40</v>
      </c>
      <c r="W14" s="200"/>
      <c r="X14" s="34"/>
      <c r="Y14" s="6"/>
      <c r="Z14" s="2"/>
      <c r="AA14" s="35"/>
      <c r="AB14" s="2"/>
      <c r="AC14" s="12"/>
      <c r="AD14" s="33"/>
      <c r="AE14" s="2"/>
      <c r="AF14" s="35"/>
      <c r="AG14" s="2"/>
      <c r="AM14" s="33"/>
      <c r="AO14" s="12"/>
      <c r="AS14" s="32"/>
    </row>
    <row r="15" spans="2:58" ht="15" customHeight="1">
      <c r="B15" s="5">
        <v>5</v>
      </c>
      <c r="C15" s="8" t="str">
        <f t="shared" si="6"/>
        <v/>
      </c>
      <c r="D15" s="98"/>
      <c r="E15" s="58" t="s">
        <v>20</v>
      </c>
      <c r="F15" s="99"/>
      <c r="G15" s="59" t="s">
        <v>21</v>
      </c>
      <c r="H15" s="98"/>
      <c r="I15" s="18" t="s">
        <v>22</v>
      </c>
      <c r="J15" s="59" t="s">
        <v>21</v>
      </c>
      <c r="K15" s="14">
        <f t="shared" si="0"/>
        <v>0</v>
      </c>
      <c r="L15" s="18" t="s">
        <v>22</v>
      </c>
      <c r="M15" s="19">
        <f t="shared" si="1"/>
        <v>0</v>
      </c>
      <c r="N15" s="39"/>
      <c r="O15" s="39"/>
      <c r="P15" s="26" t="str">
        <f t="shared" si="2"/>
        <v/>
      </c>
      <c r="Q15" s="27" t="str">
        <f t="shared" si="3"/>
        <v/>
      </c>
      <c r="R15" s="101"/>
      <c r="S15" s="101"/>
      <c r="T15" s="27" t="str">
        <f t="shared" si="4"/>
        <v/>
      </c>
      <c r="U15" s="27" t="str">
        <f t="shared" si="5"/>
        <v/>
      </c>
      <c r="V15" s="199"/>
      <c r="W15" s="200"/>
      <c r="X15" s="34"/>
      <c r="Y15" s="6"/>
      <c r="Z15" s="2"/>
      <c r="AA15" s="35"/>
      <c r="AB15" s="2"/>
      <c r="AC15" s="12"/>
      <c r="AD15" s="33"/>
      <c r="AE15" s="2"/>
      <c r="AF15" s="35"/>
      <c r="AG15" s="2"/>
      <c r="AM15" s="33"/>
      <c r="AO15" s="12"/>
      <c r="AS15" s="32"/>
    </row>
    <row r="16" spans="2:58" ht="15" customHeight="1">
      <c r="B16" s="5">
        <v>6</v>
      </c>
      <c r="C16" s="8" t="str">
        <f t="shared" si="6"/>
        <v/>
      </c>
      <c r="D16" s="98"/>
      <c r="E16" s="58" t="s">
        <v>20</v>
      </c>
      <c r="F16" s="99"/>
      <c r="G16" s="59" t="s">
        <v>21</v>
      </c>
      <c r="H16" s="98"/>
      <c r="I16" s="18" t="s">
        <v>22</v>
      </c>
      <c r="J16" s="59" t="s">
        <v>21</v>
      </c>
      <c r="K16" s="14">
        <f t="shared" si="0"/>
        <v>0</v>
      </c>
      <c r="L16" s="18" t="s">
        <v>22</v>
      </c>
      <c r="M16" s="19">
        <f t="shared" si="1"/>
        <v>0</v>
      </c>
      <c r="N16" s="39"/>
      <c r="O16" s="39"/>
      <c r="P16" s="26" t="str">
        <f t="shared" si="2"/>
        <v/>
      </c>
      <c r="Q16" s="27" t="str">
        <f t="shared" si="3"/>
        <v/>
      </c>
      <c r="R16" s="101"/>
      <c r="S16" s="101"/>
      <c r="T16" s="27" t="str">
        <f t="shared" si="4"/>
        <v/>
      </c>
      <c r="U16" s="27" t="str">
        <f t="shared" si="5"/>
        <v/>
      </c>
      <c r="V16" s="199"/>
      <c r="W16" s="200"/>
      <c r="X16" s="34"/>
      <c r="Y16" s="6"/>
      <c r="Z16" s="2"/>
      <c r="AA16" s="35"/>
      <c r="AB16" s="2"/>
      <c r="AC16" s="6"/>
      <c r="AE16" s="2"/>
      <c r="AF16" s="2"/>
      <c r="AG16" s="35"/>
      <c r="AH16" s="2"/>
      <c r="AO16" s="31"/>
      <c r="AS16" s="32"/>
    </row>
    <row r="17" spans="2:45" ht="15" customHeight="1">
      <c r="B17" s="5">
        <v>7</v>
      </c>
      <c r="C17" s="8" t="str">
        <f t="shared" si="6"/>
        <v/>
      </c>
      <c r="D17" s="98"/>
      <c r="E17" s="58" t="s">
        <v>20</v>
      </c>
      <c r="F17" s="99"/>
      <c r="G17" s="59" t="s">
        <v>21</v>
      </c>
      <c r="H17" s="98"/>
      <c r="I17" s="18" t="s">
        <v>22</v>
      </c>
      <c r="J17" s="59" t="s">
        <v>21</v>
      </c>
      <c r="K17" s="14">
        <f t="shared" si="0"/>
        <v>0</v>
      </c>
      <c r="L17" s="18" t="s">
        <v>22</v>
      </c>
      <c r="M17" s="19">
        <f t="shared" si="1"/>
        <v>0</v>
      </c>
      <c r="N17" s="39"/>
      <c r="O17" s="39"/>
      <c r="P17" s="26" t="str">
        <f t="shared" si="2"/>
        <v/>
      </c>
      <c r="Q17" s="27" t="str">
        <f t="shared" si="3"/>
        <v/>
      </c>
      <c r="R17" s="101"/>
      <c r="S17" s="101"/>
      <c r="T17" s="27" t="str">
        <f t="shared" si="4"/>
        <v/>
      </c>
      <c r="U17" s="27" t="str">
        <f t="shared" si="5"/>
        <v/>
      </c>
      <c r="V17" s="199"/>
      <c r="W17" s="200"/>
      <c r="X17" s="34"/>
      <c r="Y17" s="6"/>
      <c r="Z17" s="2"/>
      <c r="AA17" s="35"/>
      <c r="AB17" s="2"/>
      <c r="AC17" s="6"/>
      <c r="AE17" s="2"/>
      <c r="AF17" s="2"/>
      <c r="AG17" s="35"/>
      <c r="AH17" s="2"/>
      <c r="AO17" s="31"/>
      <c r="AS17" s="32"/>
    </row>
    <row r="18" spans="2:45" ht="15" customHeight="1">
      <c r="B18" s="5">
        <v>8</v>
      </c>
      <c r="C18" s="8" t="str">
        <f t="shared" si="6"/>
        <v/>
      </c>
      <c r="D18" s="98"/>
      <c r="E18" s="58" t="s">
        <v>20</v>
      </c>
      <c r="F18" s="99"/>
      <c r="G18" s="59" t="s">
        <v>21</v>
      </c>
      <c r="H18" s="98"/>
      <c r="I18" s="18" t="s">
        <v>22</v>
      </c>
      <c r="J18" s="59" t="s">
        <v>21</v>
      </c>
      <c r="K18" s="14">
        <f t="shared" si="0"/>
        <v>0</v>
      </c>
      <c r="L18" s="18" t="s">
        <v>22</v>
      </c>
      <c r="M18" s="19">
        <f t="shared" si="1"/>
        <v>0</v>
      </c>
      <c r="N18" s="39"/>
      <c r="O18" s="39"/>
      <c r="P18" s="26" t="str">
        <f t="shared" si="2"/>
        <v/>
      </c>
      <c r="Q18" s="27" t="str">
        <f t="shared" si="3"/>
        <v/>
      </c>
      <c r="R18" s="101"/>
      <c r="S18" s="101"/>
      <c r="T18" s="27" t="str">
        <f t="shared" si="4"/>
        <v/>
      </c>
      <c r="U18" s="27" t="str">
        <f t="shared" si="5"/>
        <v/>
      </c>
      <c r="V18" s="199"/>
      <c r="W18" s="200"/>
      <c r="X18" s="34"/>
      <c r="Y18" s="6"/>
      <c r="Z18" s="2"/>
      <c r="AA18" s="35"/>
      <c r="AD18" s="33"/>
      <c r="AO18" s="31"/>
      <c r="AS18" s="32"/>
    </row>
    <row r="19" spans="2:45" ht="15" customHeight="1">
      <c r="B19" s="5">
        <v>9</v>
      </c>
      <c r="C19" s="8" t="str">
        <f t="shared" si="6"/>
        <v/>
      </c>
      <c r="D19" s="98"/>
      <c r="E19" s="58" t="s">
        <v>20</v>
      </c>
      <c r="F19" s="99"/>
      <c r="G19" s="59" t="s">
        <v>21</v>
      </c>
      <c r="H19" s="98"/>
      <c r="I19" s="18" t="s">
        <v>22</v>
      </c>
      <c r="J19" s="59" t="s">
        <v>21</v>
      </c>
      <c r="K19" s="14">
        <f t="shared" si="0"/>
        <v>0</v>
      </c>
      <c r="L19" s="18" t="s">
        <v>22</v>
      </c>
      <c r="M19" s="19">
        <f t="shared" si="1"/>
        <v>0</v>
      </c>
      <c r="N19" s="39"/>
      <c r="O19" s="39"/>
      <c r="P19" s="26" t="str">
        <f t="shared" si="2"/>
        <v/>
      </c>
      <c r="Q19" s="27" t="str">
        <f t="shared" si="3"/>
        <v/>
      </c>
      <c r="R19" s="101"/>
      <c r="S19" s="101"/>
      <c r="T19" s="27" t="str">
        <f t="shared" si="4"/>
        <v/>
      </c>
      <c r="U19" s="27" t="str">
        <f t="shared" si="5"/>
        <v/>
      </c>
      <c r="V19" s="199"/>
      <c r="W19" s="200"/>
      <c r="X19" s="34"/>
      <c r="Y19" s="6"/>
      <c r="Z19" s="2"/>
      <c r="AA19" s="35"/>
      <c r="AD19" s="2"/>
      <c r="AO19" s="31"/>
      <c r="AS19" s="32"/>
    </row>
    <row r="20" spans="2:45" ht="15" customHeight="1">
      <c r="B20" s="5">
        <v>10</v>
      </c>
      <c r="C20" s="8" t="str">
        <f t="shared" si="6"/>
        <v/>
      </c>
      <c r="D20" s="98"/>
      <c r="E20" s="58" t="s">
        <v>20</v>
      </c>
      <c r="F20" s="99"/>
      <c r="G20" s="59" t="s">
        <v>21</v>
      </c>
      <c r="H20" s="98"/>
      <c r="I20" s="18" t="s">
        <v>22</v>
      </c>
      <c r="J20" s="59" t="s">
        <v>21</v>
      </c>
      <c r="K20" s="14">
        <f t="shared" si="0"/>
        <v>0</v>
      </c>
      <c r="L20" s="18" t="s">
        <v>22</v>
      </c>
      <c r="M20" s="19">
        <f t="shared" si="1"/>
        <v>0</v>
      </c>
      <c r="N20" s="39"/>
      <c r="O20" s="39"/>
      <c r="P20" s="26" t="str">
        <f t="shared" si="2"/>
        <v/>
      </c>
      <c r="Q20" s="27" t="str">
        <f t="shared" si="3"/>
        <v/>
      </c>
      <c r="R20" s="101"/>
      <c r="S20" s="101"/>
      <c r="T20" s="27" t="str">
        <f t="shared" si="4"/>
        <v/>
      </c>
      <c r="U20" s="27" t="str">
        <f t="shared" si="5"/>
        <v/>
      </c>
      <c r="V20" s="199"/>
      <c r="W20" s="200"/>
      <c r="X20" s="34"/>
      <c r="Y20" s="6"/>
      <c r="Z20" s="2"/>
      <c r="AA20" s="35"/>
      <c r="AD20" s="33"/>
      <c r="AM20" s="33"/>
      <c r="AO20" s="31"/>
      <c r="AS20" s="32"/>
    </row>
    <row r="21" spans="2:45" ht="15" customHeight="1">
      <c r="B21" s="5">
        <v>11</v>
      </c>
      <c r="C21" s="8" t="str">
        <f t="shared" si="6"/>
        <v/>
      </c>
      <c r="D21" s="98"/>
      <c r="E21" s="58" t="s">
        <v>20</v>
      </c>
      <c r="F21" s="99"/>
      <c r="G21" s="59" t="s">
        <v>21</v>
      </c>
      <c r="H21" s="98"/>
      <c r="I21" s="18" t="s">
        <v>22</v>
      </c>
      <c r="J21" s="59" t="s">
        <v>21</v>
      </c>
      <c r="K21" s="14">
        <f t="shared" si="0"/>
        <v>0</v>
      </c>
      <c r="L21" s="18" t="s">
        <v>22</v>
      </c>
      <c r="M21" s="19">
        <f t="shared" si="1"/>
        <v>0</v>
      </c>
      <c r="N21" s="39"/>
      <c r="O21" s="39"/>
      <c r="P21" s="26" t="str">
        <f t="shared" si="2"/>
        <v/>
      </c>
      <c r="Q21" s="27" t="str">
        <f t="shared" si="3"/>
        <v/>
      </c>
      <c r="R21" s="101"/>
      <c r="S21" s="101"/>
      <c r="T21" s="27" t="str">
        <f t="shared" si="4"/>
        <v/>
      </c>
      <c r="U21" s="27" t="str">
        <f t="shared" si="5"/>
        <v/>
      </c>
      <c r="V21" s="199"/>
      <c r="W21" s="200"/>
      <c r="Z21" s="2"/>
      <c r="AA21" s="35"/>
      <c r="AD21" s="2"/>
      <c r="AM21" s="2"/>
      <c r="AO21" s="12"/>
      <c r="AS21" s="32"/>
    </row>
    <row r="22" spans="2:45" ht="15" customHeight="1">
      <c r="B22" s="5">
        <v>12</v>
      </c>
      <c r="C22" s="8" t="str">
        <f t="shared" si="6"/>
        <v/>
      </c>
      <c r="D22" s="98"/>
      <c r="E22" s="58" t="s">
        <v>20</v>
      </c>
      <c r="F22" s="99"/>
      <c r="G22" s="59" t="s">
        <v>21</v>
      </c>
      <c r="H22" s="98"/>
      <c r="I22" s="18" t="s">
        <v>22</v>
      </c>
      <c r="J22" s="59" t="s">
        <v>21</v>
      </c>
      <c r="K22" s="14">
        <f t="shared" si="0"/>
        <v>0</v>
      </c>
      <c r="L22" s="18" t="s">
        <v>22</v>
      </c>
      <c r="M22" s="19">
        <f t="shared" si="1"/>
        <v>0</v>
      </c>
      <c r="N22" s="39"/>
      <c r="O22" s="39"/>
      <c r="P22" s="26" t="str">
        <f t="shared" si="2"/>
        <v/>
      </c>
      <c r="Q22" s="27" t="str">
        <f t="shared" si="3"/>
        <v/>
      </c>
      <c r="R22" s="101"/>
      <c r="S22" s="101"/>
      <c r="T22" s="27" t="str">
        <f t="shared" si="4"/>
        <v/>
      </c>
      <c r="U22" s="27" t="str">
        <f t="shared" si="5"/>
        <v/>
      </c>
      <c r="V22" s="199"/>
      <c r="W22" s="200"/>
      <c r="Z22" s="2"/>
      <c r="AA22" s="35"/>
      <c r="AD22" s="35"/>
      <c r="AM22" s="33"/>
      <c r="AO22" s="12"/>
    </row>
    <row r="23" spans="2:45" ht="15" customHeight="1">
      <c r="B23" s="5">
        <v>13</v>
      </c>
      <c r="C23" s="8" t="str">
        <f t="shared" si="6"/>
        <v/>
      </c>
      <c r="D23" s="98"/>
      <c r="E23" s="58" t="s">
        <v>20</v>
      </c>
      <c r="F23" s="99"/>
      <c r="G23" s="59" t="s">
        <v>21</v>
      </c>
      <c r="H23" s="98"/>
      <c r="I23" s="18" t="s">
        <v>22</v>
      </c>
      <c r="J23" s="59" t="s">
        <v>21</v>
      </c>
      <c r="K23" s="14">
        <f t="shared" si="0"/>
        <v>0</v>
      </c>
      <c r="L23" s="18" t="s">
        <v>22</v>
      </c>
      <c r="M23" s="19">
        <f t="shared" si="1"/>
        <v>0</v>
      </c>
      <c r="N23" s="39"/>
      <c r="O23" s="39"/>
      <c r="P23" s="26" t="str">
        <f t="shared" si="2"/>
        <v/>
      </c>
      <c r="Q23" s="27" t="str">
        <f t="shared" si="3"/>
        <v/>
      </c>
      <c r="R23" s="101"/>
      <c r="S23" s="101"/>
      <c r="T23" s="27" t="str">
        <f t="shared" si="4"/>
        <v/>
      </c>
      <c r="U23" s="27" t="str">
        <f t="shared" si="5"/>
        <v/>
      </c>
      <c r="V23" s="199"/>
      <c r="W23" s="200"/>
      <c r="AD23" s="35"/>
      <c r="AM23" s="2"/>
      <c r="AO23" s="12"/>
    </row>
    <row r="24" spans="2:45" ht="15" customHeight="1">
      <c r="B24" s="5">
        <v>14</v>
      </c>
      <c r="C24" s="8" t="str">
        <f t="shared" si="6"/>
        <v/>
      </c>
      <c r="D24" s="98"/>
      <c r="E24" s="58" t="s">
        <v>20</v>
      </c>
      <c r="F24" s="99"/>
      <c r="G24" s="59" t="s">
        <v>21</v>
      </c>
      <c r="H24" s="98"/>
      <c r="I24" s="18" t="s">
        <v>22</v>
      </c>
      <c r="J24" s="59" t="s">
        <v>21</v>
      </c>
      <c r="K24" s="14">
        <f t="shared" si="0"/>
        <v>0</v>
      </c>
      <c r="L24" s="18" t="s">
        <v>22</v>
      </c>
      <c r="M24" s="19">
        <f t="shared" si="1"/>
        <v>0</v>
      </c>
      <c r="N24" s="39"/>
      <c r="O24" s="39"/>
      <c r="P24" s="26" t="str">
        <f t="shared" si="2"/>
        <v/>
      </c>
      <c r="Q24" s="27" t="str">
        <f t="shared" si="3"/>
        <v/>
      </c>
      <c r="R24" s="101"/>
      <c r="S24" s="101"/>
      <c r="T24" s="27" t="str">
        <f t="shared" si="4"/>
        <v/>
      </c>
      <c r="U24" s="27" t="str">
        <f t="shared" si="5"/>
        <v/>
      </c>
      <c r="V24" s="199"/>
      <c r="W24" s="200"/>
      <c r="AD24" s="35"/>
      <c r="AM24" s="35"/>
      <c r="AO24" s="12"/>
    </row>
    <row r="25" spans="2:45" ht="15" customHeight="1">
      <c r="B25" s="5">
        <v>15</v>
      </c>
      <c r="C25" s="8" t="str">
        <f t="shared" si="6"/>
        <v/>
      </c>
      <c r="D25" s="98"/>
      <c r="E25" s="58" t="s">
        <v>20</v>
      </c>
      <c r="F25" s="99"/>
      <c r="G25" s="59" t="s">
        <v>21</v>
      </c>
      <c r="H25" s="98"/>
      <c r="I25" s="18" t="s">
        <v>22</v>
      </c>
      <c r="J25" s="59" t="s">
        <v>21</v>
      </c>
      <c r="K25" s="14">
        <f t="shared" si="0"/>
        <v>0</v>
      </c>
      <c r="L25" s="18" t="s">
        <v>22</v>
      </c>
      <c r="M25" s="19">
        <f t="shared" si="1"/>
        <v>0</v>
      </c>
      <c r="N25" s="39"/>
      <c r="O25" s="39"/>
      <c r="P25" s="26" t="str">
        <f t="shared" si="2"/>
        <v/>
      </c>
      <c r="Q25" s="27" t="str">
        <f t="shared" si="3"/>
        <v/>
      </c>
      <c r="R25" s="101"/>
      <c r="S25" s="101"/>
      <c r="T25" s="27" t="str">
        <f t="shared" si="4"/>
        <v/>
      </c>
      <c r="U25" s="27" t="str">
        <f t="shared" si="5"/>
        <v/>
      </c>
      <c r="V25" s="199"/>
      <c r="W25" s="200"/>
      <c r="AM25" s="35"/>
      <c r="AO25" s="12"/>
    </row>
    <row r="26" spans="2:45" ht="15" customHeight="1">
      <c r="B26" s="5">
        <v>16</v>
      </c>
      <c r="C26" s="8" t="str">
        <f t="shared" si="6"/>
        <v/>
      </c>
      <c r="D26" s="98"/>
      <c r="E26" s="58" t="s">
        <v>20</v>
      </c>
      <c r="F26" s="99"/>
      <c r="G26" s="59" t="s">
        <v>21</v>
      </c>
      <c r="H26" s="98"/>
      <c r="I26" s="18" t="s">
        <v>22</v>
      </c>
      <c r="J26" s="59" t="s">
        <v>21</v>
      </c>
      <c r="K26" s="14">
        <f t="shared" si="0"/>
        <v>0</v>
      </c>
      <c r="L26" s="18" t="s">
        <v>22</v>
      </c>
      <c r="M26" s="19">
        <f t="shared" si="1"/>
        <v>0</v>
      </c>
      <c r="N26" s="39"/>
      <c r="O26" s="39"/>
      <c r="P26" s="26" t="str">
        <f t="shared" si="2"/>
        <v/>
      </c>
      <c r="Q26" s="27" t="str">
        <f t="shared" si="3"/>
        <v/>
      </c>
      <c r="R26" s="101"/>
      <c r="S26" s="101"/>
      <c r="T26" s="27" t="str">
        <f t="shared" si="4"/>
        <v/>
      </c>
      <c r="U26" s="27" t="str">
        <f t="shared" si="5"/>
        <v/>
      </c>
      <c r="V26" s="199"/>
      <c r="W26" s="200"/>
      <c r="X26" s="72"/>
      <c r="AM26" s="35"/>
      <c r="AO26" s="12"/>
    </row>
    <row r="27" spans="2:45" ht="15" customHeight="1">
      <c r="B27" s="5">
        <v>17</v>
      </c>
      <c r="C27" s="8" t="str">
        <f t="shared" si="6"/>
        <v/>
      </c>
      <c r="D27" s="98"/>
      <c r="E27" s="58" t="s">
        <v>20</v>
      </c>
      <c r="F27" s="99"/>
      <c r="G27" s="59" t="s">
        <v>21</v>
      </c>
      <c r="H27" s="98"/>
      <c r="I27" s="18" t="s">
        <v>22</v>
      </c>
      <c r="J27" s="59" t="s">
        <v>21</v>
      </c>
      <c r="K27" s="14">
        <f t="shared" si="0"/>
        <v>0</v>
      </c>
      <c r="L27" s="18" t="s">
        <v>22</v>
      </c>
      <c r="M27" s="19">
        <f t="shared" si="1"/>
        <v>0</v>
      </c>
      <c r="N27" s="39"/>
      <c r="O27" s="39"/>
      <c r="P27" s="26" t="str">
        <f t="shared" si="2"/>
        <v/>
      </c>
      <c r="Q27" s="27" t="str">
        <f t="shared" si="3"/>
        <v/>
      </c>
      <c r="R27" s="101"/>
      <c r="S27" s="101"/>
      <c r="T27" s="27" t="str">
        <f t="shared" si="4"/>
        <v/>
      </c>
      <c r="U27" s="27" t="str">
        <f t="shared" si="5"/>
        <v/>
      </c>
      <c r="V27" s="199"/>
      <c r="W27" s="200"/>
      <c r="AD27" s="2"/>
      <c r="AO27" s="31"/>
    </row>
    <row r="28" spans="2:45" ht="15" customHeight="1">
      <c r="B28" s="5">
        <v>18</v>
      </c>
      <c r="C28" s="8" t="str">
        <f t="shared" si="6"/>
        <v/>
      </c>
      <c r="D28" s="98"/>
      <c r="E28" s="58" t="s">
        <v>20</v>
      </c>
      <c r="F28" s="99"/>
      <c r="G28" s="59" t="s">
        <v>21</v>
      </c>
      <c r="H28" s="98"/>
      <c r="I28" s="18" t="s">
        <v>22</v>
      </c>
      <c r="J28" s="59" t="s">
        <v>21</v>
      </c>
      <c r="K28" s="14">
        <f t="shared" si="0"/>
        <v>0</v>
      </c>
      <c r="L28" s="18" t="s">
        <v>22</v>
      </c>
      <c r="M28" s="19">
        <f t="shared" si="1"/>
        <v>0</v>
      </c>
      <c r="N28" s="39"/>
      <c r="O28" s="39"/>
      <c r="P28" s="26" t="str">
        <f t="shared" si="2"/>
        <v/>
      </c>
      <c r="Q28" s="27" t="str">
        <f t="shared" si="3"/>
        <v/>
      </c>
      <c r="R28" s="101"/>
      <c r="S28" s="101"/>
      <c r="T28" s="27" t="str">
        <f t="shared" si="4"/>
        <v/>
      </c>
      <c r="U28" s="27" t="str">
        <f t="shared" si="5"/>
        <v/>
      </c>
      <c r="V28" s="199"/>
      <c r="W28" s="200"/>
      <c r="X28" s="72"/>
      <c r="AD28" s="2"/>
      <c r="AO28" s="31"/>
    </row>
    <row r="29" spans="2:45" ht="15" customHeight="1">
      <c r="B29" s="5">
        <v>19</v>
      </c>
      <c r="C29" s="8" t="str">
        <f t="shared" si="6"/>
        <v/>
      </c>
      <c r="D29" s="98"/>
      <c r="E29" s="58" t="s">
        <v>20</v>
      </c>
      <c r="F29" s="99"/>
      <c r="G29" s="59" t="s">
        <v>21</v>
      </c>
      <c r="H29" s="98"/>
      <c r="I29" s="18" t="s">
        <v>22</v>
      </c>
      <c r="J29" s="59" t="s">
        <v>21</v>
      </c>
      <c r="K29" s="14">
        <f t="shared" si="0"/>
        <v>0</v>
      </c>
      <c r="L29" s="18" t="s">
        <v>22</v>
      </c>
      <c r="M29" s="19">
        <f t="shared" si="1"/>
        <v>0</v>
      </c>
      <c r="N29" s="39"/>
      <c r="O29" s="39"/>
      <c r="P29" s="26" t="str">
        <f t="shared" si="2"/>
        <v/>
      </c>
      <c r="Q29" s="27" t="str">
        <f t="shared" si="3"/>
        <v/>
      </c>
      <c r="R29" s="101"/>
      <c r="S29" s="101"/>
      <c r="T29" s="27" t="str">
        <f t="shared" si="4"/>
        <v/>
      </c>
      <c r="U29" s="27" t="str">
        <f t="shared" si="5"/>
        <v/>
      </c>
      <c r="V29" s="199"/>
      <c r="W29" s="200"/>
      <c r="AD29" s="2"/>
      <c r="AO29" s="31"/>
    </row>
    <row r="30" spans="2:45" ht="15" customHeight="1">
      <c r="B30" s="5">
        <v>20</v>
      </c>
      <c r="C30" s="8" t="str">
        <f t="shared" si="6"/>
        <v/>
      </c>
      <c r="D30" s="98"/>
      <c r="E30" s="58" t="s">
        <v>20</v>
      </c>
      <c r="F30" s="99"/>
      <c r="G30" s="59" t="s">
        <v>21</v>
      </c>
      <c r="H30" s="98"/>
      <c r="I30" s="18" t="s">
        <v>22</v>
      </c>
      <c r="J30" s="59" t="s">
        <v>21</v>
      </c>
      <c r="K30" s="14">
        <f t="shared" si="0"/>
        <v>0</v>
      </c>
      <c r="L30" s="18" t="s">
        <v>22</v>
      </c>
      <c r="M30" s="19">
        <f t="shared" si="1"/>
        <v>0</v>
      </c>
      <c r="N30" s="39"/>
      <c r="O30" s="39"/>
      <c r="P30" s="26" t="str">
        <f t="shared" si="2"/>
        <v/>
      </c>
      <c r="Q30" s="27" t="str">
        <f t="shared" si="3"/>
        <v/>
      </c>
      <c r="R30" s="101"/>
      <c r="S30" s="101"/>
      <c r="T30" s="27" t="str">
        <f t="shared" si="4"/>
        <v/>
      </c>
      <c r="U30" s="27" t="str">
        <f t="shared" si="5"/>
        <v/>
      </c>
      <c r="V30" s="199"/>
      <c r="W30" s="200"/>
      <c r="AD30" s="2"/>
      <c r="AO30" s="31"/>
    </row>
    <row r="31" spans="2:45" ht="15" customHeight="1">
      <c r="B31" s="5">
        <v>21</v>
      </c>
      <c r="C31" s="8" t="str">
        <f t="shared" si="6"/>
        <v/>
      </c>
      <c r="D31" s="98"/>
      <c r="E31" s="58" t="s">
        <v>20</v>
      </c>
      <c r="F31" s="99"/>
      <c r="G31" s="59" t="s">
        <v>21</v>
      </c>
      <c r="H31" s="98"/>
      <c r="I31" s="18" t="s">
        <v>22</v>
      </c>
      <c r="J31" s="59" t="s">
        <v>21</v>
      </c>
      <c r="K31" s="14">
        <f t="shared" si="0"/>
        <v>0</v>
      </c>
      <c r="L31" s="18" t="s">
        <v>22</v>
      </c>
      <c r="M31" s="19">
        <f t="shared" si="1"/>
        <v>0</v>
      </c>
      <c r="N31" s="39"/>
      <c r="O31" s="39"/>
      <c r="P31" s="26" t="str">
        <f t="shared" si="2"/>
        <v/>
      </c>
      <c r="Q31" s="27" t="str">
        <f t="shared" si="3"/>
        <v/>
      </c>
      <c r="R31" s="101"/>
      <c r="S31" s="101"/>
      <c r="T31" s="27" t="str">
        <f t="shared" si="4"/>
        <v/>
      </c>
      <c r="U31" s="27" t="str">
        <f t="shared" si="5"/>
        <v/>
      </c>
      <c r="V31" s="199"/>
      <c r="W31" s="200"/>
      <c r="AD31" s="2"/>
      <c r="AO31" s="31"/>
    </row>
    <row r="32" spans="2:45" ht="15" customHeight="1">
      <c r="B32" s="5">
        <v>22</v>
      </c>
      <c r="C32" s="8" t="str">
        <f t="shared" si="6"/>
        <v/>
      </c>
      <c r="D32" s="98"/>
      <c r="E32" s="58" t="s">
        <v>20</v>
      </c>
      <c r="F32" s="99"/>
      <c r="G32" s="59" t="s">
        <v>21</v>
      </c>
      <c r="H32" s="98"/>
      <c r="I32" s="18" t="s">
        <v>22</v>
      </c>
      <c r="J32" s="59" t="s">
        <v>21</v>
      </c>
      <c r="K32" s="14">
        <f t="shared" si="0"/>
        <v>0</v>
      </c>
      <c r="L32" s="18" t="s">
        <v>22</v>
      </c>
      <c r="M32" s="19">
        <f t="shared" si="1"/>
        <v>0</v>
      </c>
      <c r="N32" s="39"/>
      <c r="O32" s="39"/>
      <c r="P32" s="26" t="str">
        <f t="shared" si="2"/>
        <v/>
      </c>
      <c r="Q32" s="27" t="str">
        <f t="shared" si="3"/>
        <v/>
      </c>
      <c r="R32" s="101"/>
      <c r="S32" s="101"/>
      <c r="T32" s="27" t="str">
        <f t="shared" si="4"/>
        <v/>
      </c>
      <c r="U32" s="27" t="str">
        <f t="shared" si="5"/>
        <v/>
      </c>
      <c r="V32" s="199"/>
      <c r="W32" s="200"/>
      <c r="AD32" s="2"/>
      <c r="AM32" s="2"/>
      <c r="AO32" s="12"/>
    </row>
    <row r="33" spans="2:41" ht="34.200000000000003" customHeight="1">
      <c r="B33" s="5">
        <v>23</v>
      </c>
      <c r="C33" s="8" t="str">
        <f t="shared" si="6"/>
        <v/>
      </c>
      <c r="D33" s="98">
        <v>0.70833333333333337</v>
      </c>
      <c r="E33" s="58" t="s">
        <v>20</v>
      </c>
      <c r="F33" s="102">
        <v>1.0416666666666667</v>
      </c>
      <c r="G33" s="59" t="s">
        <v>21</v>
      </c>
      <c r="H33" s="98"/>
      <c r="I33" s="18" t="s">
        <v>22</v>
      </c>
      <c r="J33" s="59" t="s">
        <v>21</v>
      </c>
      <c r="K33" s="14">
        <v>0.33333333333333337</v>
      </c>
      <c r="L33" s="18" t="s">
        <v>22</v>
      </c>
      <c r="M33" s="19">
        <v>8</v>
      </c>
      <c r="N33" s="39" t="s">
        <v>0</v>
      </c>
      <c r="O33" s="39" t="s">
        <v>1</v>
      </c>
      <c r="P33" s="26" t="str">
        <f t="shared" si="2"/>
        <v/>
      </c>
      <c r="Q33" s="27" t="e">
        <f t="shared" si="3"/>
        <v>#VALUE!</v>
      </c>
      <c r="R33" s="101">
        <v>7000</v>
      </c>
      <c r="S33" s="101"/>
      <c r="T33" s="27">
        <f t="shared" si="4"/>
        <v>56000</v>
      </c>
      <c r="U33" s="27" t="e">
        <f t="shared" si="5"/>
        <v>#VALUE!</v>
      </c>
      <c r="V33" s="199" t="s">
        <v>59</v>
      </c>
      <c r="W33" s="200"/>
      <c r="X33" s="52"/>
      <c r="AM33" s="2"/>
      <c r="AO33" s="12"/>
    </row>
    <row r="34" spans="2:41" ht="15" customHeight="1">
      <c r="B34" s="5">
        <v>24</v>
      </c>
      <c r="C34" s="8" t="str">
        <f t="shared" si="6"/>
        <v/>
      </c>
      <c r="D34" s="98"/>
      <c r="E34" s="58" t="s">
        <v>20</v>
      </c>
      <c r="F34" s="99"/>
      <c r="G34" s="59" t="s">
        <v>21</v>
      </c>
      <c r="H34" s="98"/>
      <c r="I34" s="18" t="s">
        <v>22</v>
      </c>
      <c r="J34" s="59" t="s">
        <v>21</v>
      </c>
      <c r="K34" s="14">
        <f t="shared" si="0"/>
        <v>0</v>
      </c>
      <c r="L34" s="18" t="s">
        <v>22</v>
      </c>
      <c r="M34" s="19">
        <f t="shared" si="1"/>
        <v>0</v>
      </c>
      <c r="N34" s="39"/>
      <c r="O34" s="39"/>
      <c r="P34" s="26" t="str">
        <f t="shared" si="2"/>
        <v/>
      </c>
      <c r="Q34" s="27" t="str">
        <f t="shared" si="3"/>
        <v/>
      </c>
      <c r="R34" s="101"/>
      <c r="S34" s="101"/>
      <c r="T34" s="27" t="str">
        <f t="shared" si="4"/>
        <v/>
      </c>
      <c r="U34" s="27" t="str">
        <f t="shared" si="5"/>
        <v/>
      </c>
      <c r="V34" s="199"/>
      <c r="W34" s="200"/>
      <c r="X34" s="52"/>
      <c r="AM34" s="2"/>
      <c r="AO34" s="12"/>
    </row>
    <row r="35" spans="2:41" ht="15" customHeight="1">
      <c r="B35" s="5">
        <v>25</v>
      </c>
      <c r="C35" s="8" t="str">
        <f t="shared" si="6"/>
        <v/>
      </c>
      <c r="D35" s="98"/>
      <c r="E35" s="58" t="s">
        <v>20</v>
      </c>
      <c r="F35" s="99"/>
      <c r="G35" s="59" t="s">
        <v>21</v>
      </c>
      <c r="H35" s="98"/>
      <c r="I35" s="18" t="s">
        <v>22</v>
      </c>
      <c r="J35" s="59" t="s">
        <v>21</v>
      </c>
      <c r="K35" s="14">
        <f t="shared" si="0"/>
        <v>0</v>
      </c>
      <c r="L35" s="18" t="s">
        <v>22</v>
      </c>
      <c r="M35" s="19">
        <f t="shared" si="1"/>
        <v>0</v>
      </c>
      <c r="N35" s="39"/>
      <c r="O35" s="39"/>
      <c r="P35" s="26" t="str">
        <f t="shared" si="2"/>
        <v/>
      </c>
      <c r="Q35" s="27" t="str">
        <f t="shared" si="3"/>
        <v/>
      </c>
      <c r="R35" s="101"/>
      <c r="S35" s="101"/>
      <c r="T35" s="27" t="str">
        <f t="shared" si="4"/>
        <v/>
      </c>
      <c r="U35" s="27" t="str">
        <f t="shared" si="5"/>
        <v/>
      </c>
      <c r="V35" s="199"/>
      <c r="W35" s="200"/>
      <c r="X35" s="52"/>
      <c r="AM35" s="2"/>
      <c r="AO35" s="12"/>
    </row>
    <row r="36" spans="2:41" ht="15" customHeight="1">
      <c r="B36" s="5">
        <v>26</v>
      </c>
      <c r="C36" s="8" t="str">
        <f t="shared" si="6"/>
        <v/>
      </c>
      <c r="D36" s="98"/>
      <c r="E36" s="58" t="s">
        <v>20</v>
      </c>
      <c r="F36" s="99"/>
      <c r="G36" s="59" t="s">
        <v>21</v>
      </c>
      <c r="H36" s="98"/>
      <c r="I36" s="18" t="s">
        <v>22</v>
      </c>
      <c r="J36" s="59" t="s">
        <v>21</v>
      </c>
      <c r="K36" s="14">
        <f t="shared" si="0"/>
        <v>0</v>
      </c>
      <c r="L36" s="18" t="s">
        <v>22</v>
      </c>
      <c r="M36" s="19">
        <f t="shared" si="1"/>
        <v>0</v>
      </c>
      <c r="N36" s="39"/>
      <c r="O36" s="39"/>
      <c r="P36" s="26" t="str">
        <f t="shared" si="2"/>
        <v/>
      </c>
      <c r="Q36" s="27" t="str">
        <f t="shared" si="3"/>
        <v/>
      </c>
      <c r="R36" s="101"/>
      <c r="S36" s="101"/>
      <c r="T36" s="27" t="str">
        <f t="shared" si="4"/>
        <v/>
      </c>
      <c r="U36" s="27" t="str">
        <f t="shared" si="5"/>
        <v/>
      </c>
      <c r="V36" s="199"/>
      <c r="W36" s="200"/>
      <c r="X36" s="52"/>
      <c r="AM36" s="2"/>
      <c r="AO36" s="12"/>
    </row>
    <row r="37" spans="2:41" ht="15" customHeight="1">
      <c r="B37" s="5">
        <v>27</v>
      </c>
      <c r="C37" s="8" t="str">
        <f t="shared" si="6"/>
        <v/>
      </c>
      <c r="D37" s="98"/>
      <c r="E37" s="58" t="s">
        <v>20</v>
      </c>
      <c r="F37" s="99"/>
      <c r="G37" s="59" t="s">
        <v>21</v>
      </c>
      <c r="H37" s="98"/>
      <c r="I37" s="18" t="s">
        <v>22</v>
      </c>
      <c r="J37" s="59" t="s">
        <v>21</v>
      </c>
      <c r="K37" s="14">
        <f t="shared" si="0"/>
        <v>0</v>
      </c>
      <c r="L37" s="18" t="s">
        <v>22</v>
      </c>
      <c r="M37" s="19">
        <f t="shared" si="1"/>
        <v>0</v>
      </c>
      <c r="N37" s="39"/>
      <c r="O37" s="39"/>
      <c r="P37" s="26" t="str">
        <f t="shared" si="2"/>
        <v/>
      </c>
      <c r="Q37" s="27" t="str">
        <f t="shared" si="3"/>
        <v/>
      </c>
      <c r="R37" s="101"/>
      <c r="S37" s="101"/>
      <c r="T37" s="27" t="str">
        <f t="shared" si="4"/>
        <v/>
      </c>
      <c r="U37" s="27" t="str">
        <f t="shared" si="5"/>
        <v/>
      </c>
      <c r="V37" s="199"/>
      <c r="W37" s="200"/>
      <c r="X37" s="52"/>
      <c r="AM37" s="2"/>
      <c r="AO37" s="12"/>
    </row>
    <row r="38" spans="2:41" ht="15" customHeight="1">
      <c r="B38" s="5">
        <v>28</v>
      </c>
      <c r="C38" s="8" t="str">
        <f t="shared" si="6"/>
        <v/>
      </c>
      <c r="D38" s="98"/>
      <c r="E38" s="58" t="s">
        <v>20</v>
      </c>
      <c r="F38" s="99"/>
      <c r="G38" s="59" t="s">
        <v>21</v>
      </c>
      <c r="H38" s="98"/>
      <c r="I38" s="18" t="s">
        <v>22</v>
      </c>
      <c r="J38" s="59" t="s">
        <v>21</v>
      </c>
      <c r="K38" s="14">
        <f t="shared" si="0"/>
        <v>0</v>
      </c>
      <c r="L38" s="18" t="s">
        <v>22</v>
      </c>
      <c r="M38" s="19">
        <f t="shared" si="1"/>
        <v>0</v>
      </c>
      <c r="N38" s="39"/>
      <c r="O38" s="39"/>
      <c r="P38" s="26" t="str">
        <f t="shared" si="2"/>
        <v/>
      </c>
      <c r="Q38" s="27" t="str">
        <f t="shared" si="3"/>
        <v/>
      </c>
      <c r="R38" s="101"/>
      <c r="S38" s="101"/>
      <c r="T38" s="27" t="str">
        <f t="shared" si="4"/>
        <v/>
      </c>
      <c r="U38" s="27" t="str">
        <f t="shared" si="5"/>
        <v/>
      </c>
      <c r="V38" s="199"/>
      <c r="W38" s="200"/>
      <c r="X38" s="52"/>
    </row>
    <row r="39" spans="2:41" ht="15" customHeight="1">
      <c r="B39" s="5">
        <v>29</v>
      </c>
      <c r="C39" s="8" t="str">
        <f t="shared" si="6"/>
        <v/>
      </c>
      <c r="D39" s="98"/>
      <c r="E39" s="58" t="s">
        <v>20</v>
      </c>
      <c r="F39" s="99"/>
      <c r="G39" s="59" t="s">
        <v>21</v>
      </c>
      <c r="H39" s="98"/>
      <c r="I39" s="18" t="s">
        <v>22</v>
      </c>
      <c r="J39" s="59" t="s">
        <v>21</v>
      </c>
      <c r="K39" s="14">
        <f t="shared" si="0"/>
        <v>0</v>
      </c>
      <c r="L39" s="18" t="s">
        <v>22</v>
      </c>
      <c r="M39" s="19">
        <f t="shared" si="1"/>
        <v>0</v>
      </c>
      <c r="N39" s="39"/>
      <c r="O39" s="39"/>
      <c r="P39" s="26" t="str">
        <f t="shared" si="2"/>
        <v/>
      </c>
      <c r="Q39" s="27" t="str">
        <f t="shared" si="3"/>
        <v/>
      </c>
      <c r="R39" s="101"/>
      <c r="S39" s="101"/>
      <c r="T39" s="27" t="str">
        <f t="shared" si="4"/>
        <v/>
      </c>
      <c r="U39" s="27" t="str">
        <f t="shared" si="5"/>
        <v/>
      </c>
      <c r="V39" s="199"/>
      <c r="W39" s="200"/>
      <c r="X39" s="52"/>
    </row>
    <row r="40" spans="2:41" ht="15" customHeight="1">
      <c r="B40" s="5">
        <v>30</v>
      </c>
      <c r="C40" s="8" t="str">
        <f t="shared" si="6"/>
        <v/>
      </c>
      <c r="D40" s="98"/>
      <c r="E40" s="58" t="s">
        <v>20</v>
      </c>
      <c r="F40" s="99"/>
      <c r="G40" s="59" t="s">
        <v>21</v>
      </c>
      <c r="H40" s="98"/>
      <c r="I40" s="18" t="s">
        <v>22</v>
      </c>
      <c r="J40" s="59" t="s">
        <v>21</v>
      </c>
      <c r="K40" s="14">
        <f t="shared" si="0"/>
        <v>0</v>
      </c>
      <c r="L40" s="18" t="s">
        <v>22</v>
      </c>
      <c r="M40" s="19">
        <f t="shared" si="1"/>
        <v>0</v>
      </c>
      <c r="N40" s="39"/>
      <c r="O40" s="103"/>
      <c r="P40" s="26" t="str">
        <f t="shared" si="2"/>
        <v/>
      </c>
      <c r="Q40" s="27" t="str">
        <f t="shared" si="3"/>
        <v/>
      </c>
      <c r="R40" s="101"/>
      <c r="S40" s="101"/>
      <c r="T40" s="27" t="str">
        <f t="shared" si="4"/>
        <v/>
      </c>
      <c r="U40" s="27" t="str">
        <f t="shared" si="5"/>
        <v/>
      </c>
      <c r="V40" s="199"/>
      <c r="W40" s="200"/>
      <c r="X40" s="52"/>
    </row>
    <row r="41" spans="2:41" ht="15" customHeight="1" thickBot="1">
      <c r="B41" s="5">
        <v>31</v>
      </c>
      <c r="C41" s="8" t="str">
        <f t="shared" si="6"/>
        <v/>
      </c>
      <c r="D41" s="104"/>
      <c r="E41" s="60" t="s">
        <v>20</v>
      </c>
      <c r="F41" s="105"/>
      <c r="G41" s="61" t="s">
        <v>21</v>
      </c>
      <c r="H41" s="104"/>
      <c r="I41" s="21" t="s">
        <v>22</v>
      </c>
      <c r="J41" s="61" t="s">
        <v>21</v>
      </c>
      <c r="K41" s="20">
        <f t="shared" si="0"/>
        <v>0</v>
      </c>
      <c r="L41" s="21" t="s">
        <v>22</v>
      </c>
      <c r="M41" s="22">
        <f t="shared" si="1"/>
        <v>0</v>
      </c>
      <c r="N41" s="106"/>
      <c r="O41" s="106"/>
      <c r="P41" s="28" t="str">
        <f t="shared" si="2"/>
        <v/>
      </c>
      <c r="Q41" s="29" t="str">
        <f t="shared" si="3"/>
        <v/>
      </c>
      <c r="R41" s="107"/>
      <c r="S41" s="107"/>
      <c r="T41" s="29" t="str">
        <f t="shared" si="4"/>
        <v/>
      </c>
      <c r="U41" s="29" t="str">
        <f t="shared" si="5"/>
        <v/>
      </c>
      <c r="V41" s="211"/>
      <c r="W41" s="212"/>
      <c r="X41" s="52"/>
    </row>
    <row r="42" spans="2:41" ht="15" customHeight="1" thickTop="1" thickBot="1">
      <c r="B42" s="62"/>
      <c r="C42" s="63"/>
      <c r="D42" s="108" t="s">
        <v>23</v>
      </c>
      <c r="E42" s="42"/>
      <c r="F42" s="42"/>
      <c r="G42" s="42"/>
      <c r="H42" s="42"/>
      <c r="I42" s="109"/>
      <c r="J42" s="64" t="s">
        <v>21</v>
      </c>
      <c r="K42" s="23">
        <f>SUM(K11:K41)</f>
        <v>0.89652777777777781</v>
      </c>
      <c r="L42" s="24" t="s">
        <v>22</v>
      </c>
      <c r="M42" s="25">
        <f>SUM(M11:M41)</f>
        <v>21</v>
      </c>
      <c r="N42" s="25"/>
      <c r="O42" s="25"/>
      <c r="P42" s="110"/>
      <c r="Q42" s="30"/>
      <c r="R42" s="24"/>
      <c r="S42" s="24"/>
      <c r="T42" s="30"/>
      <c r="U42" s="30" t="e">
        <f>SUM(U11:U41)</f>
        <v>#VALUE!</v>
      </c>
      <c r="V42" s="213"/>
      <c r="W42" s="214"/>
      <c r="X42" s="52"/>
    </row>
    <row r="43" spans="2:41" ht="15" customHeight="1" thickBot="1">
      <c r="B43" s="2"/>
      <c r="C43" s="2"/>
      <c r="D43" s="2"/>
      <c r="E43" s="2"/>
    </row>
    <row r="44" spans="2:41" ht="15" customHeight="1" thickBot="1">
      <c r="B44" s="75" t="s">
        <v>24</v>
      </c>
      <c r="C44" s="76"/>
      <c r="D44" s="65"/>
      <c r="E44" s="77"/>
      <c r="F44" s="36">
        <f>M42</f>
        <v>21</v>
      </c>
      <c r="G44" s="77" t="s">
        <v>25</v>
      </c>
      <c r="H44" s="9"/>
      <c r="R44" s="215" t="s">
        <v>26</v>
      </c>
      <c r="S44" s="216"/>
      <c r="T44" s="216"/>
      <c r="U44" s="216"/>
      <c r="V44" s="217"/>
    </row>
    <row r="45" spans="2:41" ht="21" customHeight="1">
      <c r="B45" s="78" t="s">
        <v>27</v>
      </c>
      <c r="C45" s="52"/>
      <c r="E45" s="33"/>
      <c r="F45" s="37" t="e">
        <f>U42</f>
        <v>#VALUE!</v>
      </c>
      <c r="G45" s="33" t="s">
        <v>28</v>
      </c>
      <c r="H45" s="10"/>
      <c r="R45" s="218"/>
      <c r="S45" s="219"/>
      <c r="T45" s="219"/>
      <c r="U45" s="219"/>
      <c r="V45" s="220"/>
    </row>
    <row r="46" spans="2:41" ht="21" customHeight="1">
      <c r="B46" s="78" t="s">
        <v>29</v>
      </c>
      <c r="C46" s="52"/>
      <c r="E46" s="33"/>
      <c r="F46" s="112"/>
      <c r="G46" s="33" t="s">
        <v>28</v>
      </c>
      <c r="H46" s="10"/>
      <c r="R46" s="221"/>
      <c r="S46" s="222"/>
      <c r="T46" s="222"/>
      <c r="U46" s="222"/>
      <c r="V46" s="223"/>
    </row>
    <row r="47" spans="2:41" ht="21" customHeight="1" thickBot="1">
      <c r="B47" s="79" t="s">
        <v>60</v>
      </c>
      <c r="C47" s="80"/>
      <c r="D47" s="113"/>
      <c r="E47" s="81"/>
      <c r="F47" s="38" t="e">
        <f>F45-F46</f>
        <v>#VALUE!</v>
      </c>
      <c r="G47" s="81" t="s">
        <v>28</v>
      </c>
      <c r="H47" s="11"/>
      <c r="R47" s="221"/>
      <c r="S47" s="222"/>
      <c r="T47" s="222"/>
      <c r="U47" s="222"/>
      <c r="V47" s="223"/>
    </row>
    <row r="48" spans="2:41" ht="21" customHeight="1" thickBot="1">
      <c r="R48" s="224"/>
      <c r="S48" s="225"/>
      <c r="T48" s="225"/>
      <c r="U48" s="225"/>
      <c r="V48" s="226"/>
    </row>
    <row r="49" spans="2:22" ht="21" customHeight="1">
      <c r="B49" s="7" t="s">
        <v>30</v>
      </c>
    </row>
    <row r="50" spans="2:22" ht="4.5" customHeight="1">
      <c r="E50" s="17"/>
    </row>
    <row r="51" spans="2:22" ht="16.5" customHeight="1">
      <c r="B51" s="174"/>
      <c r="C51" s="174"/>
      <c r="E51" s="17"/>
      <c r="F51" s="2"/>
      <c r="G51" s="2"/>
      <c r="H51" s="82"/>
    </row>
    <row r="52" spans="2:22" ht="16.5" customHeight="1">
      <c r="B52" s="210"/>
      <c r="C52" s="210"/>
      <c r="E52" s="17"/>
      <c r="F52" s="2"/>
      <c r="G52" s="2"/>
      <c r="H52" s="2"/>
      <c r="I52" s="2"/>
      <c r="J52" s="2"/>
      <c r="K52" s="2"/>
      <c r="L52" s="2"/>
      <c r="M52" s="2"/>
      <c r="N52" s="2"/>
      <c r="O52" s="2"/>
      <c r="Q52" s="2"/>
      <c r="R52" s="2"/>
      <c r="S52" s="2"/>
      <c r="T52" s="2"/>
      <c r="U52" s="2"/>
      <c r="V52" s="2"/>
    </row>
    <row r="53" spans="2:22" ht="16.5" customHeight="1">
      <c r="B53" s="210"/>
      <c r="C53" s="210"/>
      <c r="I53" s="2"/>
      <c r="J53" s="2"/>
      <c r="K53" s="2"/>
      <c r="L53" s="2"/>
      <c r="M53" s="2"/>
      <c r="N53" s="2"/>
      <c r="O53" s="2"/>
      <c r="Q53" s="2"/>
    </row>
    <row r="54" spans="2:22" ht="16.5" customHeight="1"/>
    <row r="55" spans="2:22" ht="14.25" customHeight="1">
      <c r="R55" s="66"/>
      <c r="S55" s="66"/>
      <c r="T55" s="66"/>
      <c r="U55" s="66"/>
      <c r="V55" s="66"/>
    </row>
    <row r="57" spans="2:22" ht="14.25" customHeight="1"/>
  </sheetData>
  <sheetProtection algorithmName="SHA-512" hashValue="vfeQI4gXPrN91HYxWvdlPCaYIFXuYRXxOVtNccG9qMk+WPC43F93zo5iW1xGes4MSjigb92Na+wrxc31lueVIg==" saltValue="53pfyNOaiT+JYU3y4qM3cw==" spinCount="100000" sheet="1" objects="1" selectLockedCells="1"/>
  <mergeCells count="65">
    <mergeCell ref="B52:C52"/>
    <mergeCell ref="B53:C53"/>
    <mergeCell ref="V40:W40"/>
    <mergeCell ref="V41:W41"/>
    <mergeCell ref="V42:W42"/>
    <mergeCell ref="R44:V44"/>
    <mergeCell ref="R45:V48"/>
    <mergeCell ref="B51:C51"/>
    <mergeCell ref="V39:W39"/>
    <mergeCell ref="V28:W28"/>
    <mergeCell ref="V29:W29"/>
    <mergeCell ref="V30:W30"/>
    <mergeCell ref="V31:W31"/>
    <mergeCell ref="V32:W32"/>
    <mergeCell ref="V33:W33"/>
    <mergeCell ref="V34:W34"/>
    <mergeCell ref="V35:W35"/>
    <mergeCell ref="V36:W36"/>
    <mergeCell ref="V37:W37"/>
    <mergeCell ref="V38:W38"/>
    <mergeCell ref="V27:W27"/>
    <mergeCell ref="V16:W16"/>
    <mergeCell ref="V17:W17"/>
    <mergeCell ref="V18:W18"/>
    <mergeCell ref="V19:W19"/>
    <mergeCell ref="V20:W20"/>
    <mergeCell ref="V21:W21"/>
    <mergeCell ref="V22:W22"/>
    <mergeCell ref="V23:W23"/>
    <mergeCell ref="V24:W24"/>
    <mergeCell ref="V25:W25"/>
    <mergeCell ref="V26:W26"/>
    <mergeCell ref="V15:W15"/>
    <mergeCell ref="F9:F10"/>
    <mergeCell ref="J9:J10"/>
    <mergeCell ref="K9:K10"/>
    <mergeCell ref="L9:L10"/>
    <mergeCell ref="M9:M10"/>
    <mergeCell ref="N9:Q9"/>
    <mergeCell ref="R9:T9"/>
    <mergeCell ref="V11:W11"/>
    <mergeCell ref="V12:W12"/>
    <mergeCell ref="V13:W13"/>
    <mergeCell ref="V14:W14"/>
    <mergeCell ref="E5:O5"/>
    <mergeCell ref="T5:V5"/>
    <mergeCell ref="D7:W7"/>
    <mergeCell ref="D8:M8"/>
    <mergeCell ref="N8:T8"/>
    <mergeCell ref="U8:U10"/>
    <mergeCell ref="V8:W10"/>
    <mergeCell ref="D9:D10"/>
    <mergeCell ref="E9:E10"/>
    <mergeCell ref="B5:D5"/>
    <mergeCell ref="E2:V2"/>
    <mergeCell ref="AB2:AC2"/>
    <mergeCell ref="AD2:AG2"/>
    <mergeCell ref="AB3:AB4"/>
    <mergeCell ref="AC3:AC4"/>
    <mergeCell ref="AD3:AD4"/>
    <mergeCell ref="AE3:AE4"/>
    <mergeCell ref="AF3:AF4"/>
    <mergeCell ref="AG3:AG4"/>
    <mergeCell ref="E4:O4"/>
    <mergeCell ref="T4:V4"/>
  </mergeCells>
  <phoneticPr fontId="3"/>
  <conditionalFormatting sqref="E5:O5">
    <cfRule type="expression" dxfId="1" priority="1">
      <formula>E4="⑥実証実験"</formula>
    </cfRule>
  </conditionalFormatting>
  <dataValidations count="7">
    <dataValidation type="list" allowBlank="1" showInputMessage="1" showErrorMessage="1" sqref="E5:O5" xr:uid="{00000000-0002-0000-0500-000000000000}">
      <formula1>補助対象事業</formula1>
    </dataValidation>
    <dataValidation type="list" allowBlank="1" showInputMessage="1" showErrorMessage="1" sqref="E4:O4" xr:uid="{00000000-0002-0000-0500-000001000000}">
      <formula1>事業名</formula1>
    </dataValidation>
    <dataValidation type="time" operator="greaterThanOrEqual" allowBlank="1" showInputMessage="1" showErrorMessage="1" sqref="D11:D41 F11:F41 H11:H41" xr:uid="{00000000-0002-0000-0500-000002000000}">
      <formula1>0</formula1>
    </dataValidation>
    <dataValidation type="decimal" operator="greaterThanOrEqual" allowBlank="1" showInputMessage="1" showErrorMessage="1" sqref="R11:S41 F46" xr:uid="{00000000-0002-0000-0500-000003000000}">
      <formula1>0</formula1>
    </dataValidation>
    <dataValidation type="list" allowBlank="1" showInputMessage="1" showErrorMessage="1" sqref="C11" xr:uid="{00000000-0002-0000-0500-000004000000}">
      <formula1>曜日</formula1>
    </dataValidation>
    <dataValidation type="list" allowBlank="1" showInputMessage="1" showErrorMessage="1" sqref="N11:N41" xr:uid="{00000000-0002-0000-0500-000005000000}">
      <formula1>業界</formula1>
    </dataValidation>
    <dataValidation type="list" allowBlank="1" showInputMessage="1" showErrorMessage="1" sqref="O11:O41" xr:uid="{00000000-0002-0000-0500-000006000000}">
      <formula1>INDIRECT(N11)</formula1>
    </dataValidation>
  </dataValidations>
  <pageMargins left="0.78740157480314965" right="0.51181102362204722" top="0.78740157480314965" bottom="0.39370078740157483" header="0.51181102362204722" footer="0.51181102362204722"/>
  <pageSetup paperSize="9" scale="5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rgb="FF92D050"/>
    <pageSetUpPr fitToPage="1"/>
  </sheetPr>
  <dimension ref="B2:AA57"/>
  <sheetViews>
    <sheetView showGridLines="0" view="pageBreakPreview" zoomScale="90" zoomScaleNormal="70" zoomScaleSheetLayoutView="90" workbookViewId="0">
      <selection activeCell="E4" sqref="E4:O4"/>
    </sheetView>
  </sheetViews>
  <sheetFormatPr defaultColWidth="11" defaultRowHeight="13.2"/>
  <cols>
    <col min="1" max="1" width="1.44140625" style="7" customWidth="1"/>
    <col min="2" max="2" width="8.109375" style="7" customWidth="1"/>
    <col min="3" max="3" width="3.44140625" style="7" customWidth="1"/>
    <col min="4" max="4" width="17.44140625" style="7" customWidth="1"/>
    <col min="5" max="5" width="65" style="7" bestFit="1" customWidth="1"/>
    <col min="6" max="6" width="16.33203125" style="7" bestFit="1" customWidth="1"/>
    <col min="7" max="7" width="12.44140625" style="7" customWidth="1"/>
    <col min="8" max="8" width="16.33203125" style="7" bestFit="1" customWidth="1"/>
    <col min="9" max="9" width="16.77734375" style="7" customWidth="1"/>
    <col min="10" max="11" width="12.44140625" style="7" customWidth="1"/>
    <col min="12" max="12" width="25.6640625" style="7" customWidth="1"/>
    <col min="13" max="14" width="3.44140625" style="7" customWidth="1"/>
    <col min="15" max="15" width="11" style="7"/>
    <col min="16" max="16" width="58.33203125" style="7" bestFit="1" customWidth="1"/>
    <col min="17" max="17" width="87.33203125" style="7" customWidth="1"/>
    <col min="18" max="20" width="11" style="7"/>
    <col min="21" max="22" width="12.44140625" style="7" customWidth="1"/>
    <col min="23" max="26" width="19.109375" style="7" customWidth="1"/>
    <col min="27" max="16384" width="11" style="7"/>
  </cols>
  <sheetData>
    <row r="2" spans="2:27" ht="21" customHeight="1">
      <c r="B2" s="1" t="s">
        <v>61</v>
      </c>
      <c r="C2" s="1"/>
      <c r="D2" s="1"/>
      <c r="E2" s="173" t="s">
        <v>62</v>
      </c>
      <c r="F2" s="173"/>
      <c r="G2" s="173"/>
      <c r="H2" s="173"/>
      <c r="I2" s="173"/>
      <c r="J2" s="173"/>
      <c r="K2" s="173"/>
      <c r="L2" s="173"/>
      <c r="U2" s="174"/>
      <c r="V2" s="174"/>
      <c r="W2" s="174"/>
      <c r="X2" s="174"/>
      <c r="Y2" s="174"/>
      <c r="Z2" s="174"/>
    </row>
    <row r="3" spans="2:27" ht="14.25" customHeight="1">
      <c r="B3" s="2"/>
      <c r="C3" s="2"/>
      <c r="D3" s="2"/>
      <c r="E3" s="2"/>
      <c r="F3" s="2"/>
      <c r="G3" s="2"/>
      <c r="H3" s="2"/>
      <c r="I3" s="2"/>
      <c r="J3" s="2"/>
      <c r="K3" s="2"/>
      <c r="U3" s="174"/>
      <c r="V3" s="174"/>
      <c r="W3" s="174"/>
      <c r="X3" s="175"/>
      <c r="Y3" s="174"/>
      <c r="Z3" s="174"/>
    </row>
    <row r="4" spans="2:27" ht="17.25" customHeight="1">
      <c r="B4" s="4" t="s">
        <v>2</v>
      </c>
      <c r="C4" s="3"/>
      <c r="D4" s="3"/>
      <c r="E4" s="227" t="s">
        <v>45</v>
      </c>
      <c r="F4" s="227"/>
      <c r="G4" s="227"/>
      <c r="H4" s="2"/>
      <c r="I4" s="2"/>
      <c r="J4" s="67" t="s">
        <v>3</v>
      </c>
      <c r="K4" s="177" t="s">
        <v>46</v>
      </c>
      <c r="L4" s="177"/>
      <c r="U4" s="174"/>
      <c r="V4" s="174"/>
      <c r="W4" s="174"/>
      <c r="X4" s="175"/>
      <c r="Y4" s="174"/>
      <c r="Z4" s="174"/>
    </row>
    <row r="5" spans="2:27" ht="17.25" customHeight="1">
      <c r="B5" s="198" t="s">
        <v>47</v>
      </c>
      <c r="C5" s="198"/>
      <c r="D5" s="198"/>
      <c r="E5" s="178" t="s">
        <v>63</v>
      </c>
      <c r="F5" s="178"/>
      <c r="G5" s="178"/>
      <c r="H5" s="2"/>
      <c r="I5" s="2"/>
      <c r="J5" s="2"/>
      <c r="K5" s="2"/>
      <c r="V5" s="31"/>
    </row>
    <row r="6" spans="2:27" ht="17.25" customHeight="1" thickBot="1">
      <c r="B6" s="2"/>
      <c r="C6" s="2"/>
      <c r="D6" s="2"/>
      <c r="E6" s="2"/>
      <c r="F6" s="2"/>
      <c r="G6" s="2"/>
      <c r="H6" s="2"/>
      <c r="I6" s="2"/>
      <c r="J6" s="2"/>
      <c r="K6" s="2"/>
      <c r="V6" s="31"/>
    </row>
    <row r="7" spans="2:27" ht="21.75" customHeight="1" thickBot="1">
      <c r="B7" s="53"/>
      <c r="C7" s="54"/>
      <c r="D7" s="180" t="s">
        <v>64</v>
      </c>
      <c r="E7" s="181"/>
      <c r="F7" s="181"/>
      <c r="G7" s="181"/>
      <c r="H7" s="181"/>
      <c r="I7" s="181"/>
      <c r="J7" s="181"/>
      <c r="K7" s="181"/>
      <c r="L7" s="181"/>
      <c r="M7" s="182"/>
      <c r="N7" s="6"/>
      <c r="V7" s="31"/>
    </row>
    <row r="8" spans="2:27" ht="16.5" customHeight="1">
      <c r="B8" s="230" t="s">
        <v>65</v>
      </c>
      <c r="C8" s="232" t="s">
        <v>16</v>
      </c>
      <c r="D8" s="234" t="s">
        <v>31</v>
      </c>
      <c r="E8" s="186" t="s">
        <v>32</v>
      </c>
      <c r="F8" s="187"/>
      <c r="G8" s="187"/>
      <c r="H8" s="203" t="s">
        <v>15</v>
      </c>
      <c r="I8" s="184"/>
      <c r="J8" s="184"/>
      <c r="K8" s="83"/>
      <c r="L8" s="236" t="s">
        <v>33</v>
      </c>
      <c r="M8" s="237"/>
      <c r="N8" s="6"/>
      <c r="V8" s="31"/>
    </row>
    <row r="9" spans="2:27" ht="29.25" customHeight="1">
      <c r="B9" s="231"/>
      <c r="C9" s="233"/>
      <c r="D9" s="235"/>
      <c r="E9" s="68" t="s">
        <v>34</v>
      </c>
      <c r="F9" s="68" t="s">
        <v>35</v>
      </c>
      <c r="G9" s="69" t="s">
        <v>18</v>
      </c>
      <c r="H9" s="68" t="s">
        <v>35</v>
      </c>
      <c r="I9" s="70" t="s">
        <v>36</v>
      </c>
      <c r="J9" s="84" t="s">
        <v>18</v>
      </c>
      <c r="K9" s="87" t="s">
        <v>54</v>
      </c>
      <c r="L9" s="203"/>
      <c r="M9" s="238"/>
      <c r="N9" s="6"/>
      <c r="V9" s="31"/>
      <c r="X9" s="2"/>
      <c r="Y9" s="33"/>
      <c r="Z9" s="2"/>
    </row>
    <row r="10" spans="2:27" ht="30" customHeight="1">
      <c r="B10" s="5">
        <v>1</v>
      </c>
      <c r="C10" s="114" t="s">
        <v>57</v>
      </c>
      <c r="D10" s="115">
        <v>5</v>
      </c>
      <c r="E10" s="116" t="s">
        <v>66</v>
      </c>
      <c r="F10" s="45" t="str">
        <f t="shared" ref="F10:F40" si="0">IFERROR(IF(D10="","",VLOOKUP(E10,執筆,2,FALSE)),"")</f>
        <v/>
      </c>
      <c r="G10" s="40" t="str">
        <f>IFERROR(IF(D10="","",D10*F10),"")</f>
        <v/>
      </c>
      <c r="H10" s="117">
        <v>3200</v>
      </c>
      <c r="I10" s="118"/>
      <c r="J10" s="45" t="str">
        <f>IFERROR(IF(G10="","",IF(H10="",I10,D10*H10)),"")</f>
        <v/>
      </c>
      <c r="K10" s="85" t="str">
        <f>IFERROR(IF(G10&lt;=0,"",IF(J10=0,G10,IF(G10&lt;=J10,G10,J10))),"")</f>
        <v/>
      </c>
      <c r="L10" s="228" t="s">
        <v>41</v>
      </c>
      <c r="M10" s="229"/>
      <c r="N10" s="71"/>
      <c r="U10" s="2"/>
      <c r="V10" s="12"/>
      <c r="W10" s="33"/>
      <c r="X10" s="2"/>
      <c r="Y10" s="2"/>
      <c r="Z10" s="2"/>
    </row>
    <row r="11" spans="2:27" ht="30" customHeight="1">
      <c r="B11" s="5">
        <v>2</v>
      </c>
      <c r="C11" s="88" t="str">
        <f t="shared" ref="C11:C40" si="1">IFERROR(VLOOKUP(C10,曜日変換,2,0),"")</f>
        <v/>
      </c>
      <c r="D11" s="115">
        <v>5</v>
      </c>
      <c r="E11" s="116" t="s">
        <v>67</v>
      </c>
      <c r="F11" s="45" t="str">
        <f t="shared" si="0"/>
        <v/>
      </c>
      <c r="G11" s="40" t="str">
        <f t="shared" ref="G11:G40" si="2">IFERROR(IF(D11="","",D11*F11),"")</f>
        <v/>
      </c>
      <c r="H11" s="117"/>
      <c r="I11" s="118">
        <v>14000</v>
      </c>
      <c r="J11" s="45" t="str">
        <f t="shared" ref="J11:J40" si="3">IFERROR(IF(G11="","",IF(H11="",I11,D11*H11)),"")</f>
        <v/>
      </c>
      <c r="K11" s="85" t="str">
        <f t="shared" ref="K11:K40" si="4">IFERROR(IF(G11&lt;=0,"",IF(J11=0,G11,IF(G11&lt;=J11,G11,J11))),"")</f>
        <v/>
      </c>
      <c r="L11" s="228" t="s">
        <v>42</v>
      </c>
      <c r="M11" s="229"/>
      <c r="N11" s="71"/>
      <c r="O11" s="34"/>
      <c r="P11" s="34"/>
      <c r="U11" s="2"/>
      <c r="V11" s="12"/>
      <c r="W11" s="33"/>
      <c r="X11" s="2"/>
      <c r="Y11" s="33"/>
      <c r="Z11" s="2"/>
    </row>
    <row r="12" spans="2:27" ht="30" customHeight="1">
      <c r="B12" s="5">
        <v>3</v>
      </c>
      <c r="C12" s="88" t="str">
        <f t="shared" si="1"/>
        <v/>
      </c>
      <c r="D12" s="115">
        <v>5</v>
      </c>
      <c r="E12" s="116" t="s">
        <v>67</v>
      </c>
      <c r="F12" s="45" t="str">
        <f t="shared" si="0"/>
        <v/>
      </c>
      <c r="G12" s="40" t="str">
        <f t="shared" si="2"/>
        <v/>
      </c>
      <c r="H12" s="117"/>
      <c r="I12" s="118">
        <v>8000</v>
      </c>
      <c r="J12" s="45" t="str">
        <f t="shared" si="3"/>
        <v/>
      </c>
      <c r="K12" s="85" t="str">
        <f t="shared" si="4"/>
        <v/>
      </c>
      <c r="L12" s="228" t="s">
        <v>42</v>
      </c>
      <c r="M12" s="229"/>
      <c r="N12" s="71"/>
      <c r="O12" s="72"/>
      <c r="Q12" s="16"/>
      <c r="U12" s="2"/>
      <c r="V12" s="12"/>
      <c r="W12" s="33"/>
      <c r="X12" s="2"/>
      <c r="Y12" s="2"/>
      <c r="Z12" s="2"/>
    </row>
    <row r="13" spans="2:27" ht="15" customHeight="1">
      <c r="B13" s="5">
        <v>4</v>
      </c>
      <c r="C13" s="88" t="str">
        <f t="shared" si="1"/>
        <v/>
      </c>
      <c r="D13" s="115"/>
      <c r="E13" s="116"/>
      <c r="F13" s="45" t="str">
        <f t="shared" si="0"/>
        <v/>
      </c>
      <c r="G13" s="40" t="str">
        <f t="shared" si="2"/>
        <v/>
      </c>
      <c r="H13" s="117"/>
      <c r="I13" s="118"/>
      <c r="J13" s="45" t="str">
        <f t="shared" si="3"/>
        <v/>
      </c>
      <c r="K13" s="85" t="str">
        <f t="shared" si="4"/>
        <v/>
      </c>
      <c r="L13" s="228"/>
      <c r="M13" s="229"/>
      <c r="N13" s="71"/>
      <c r="Q13" s="16"/>
      <c r="R13" s="16"/>
      <c r="S13" s="2"/>
      <c r="T13" s="35"/>
      <c r="U13" s="2"/>
      <c r="V13" s="12"/>
      <c r="W13" s="33"/>
      <c r="X13" s="2"/>
      <c r="Y13" s="35"/>
      <c r="Z13" s="2"/>
    </row>
    <row r="14" spans="2:27" ht="15" customHeight="1">
      <c r="B14" s="5">
        <v>5</v>
      </c>
      <c r="C14" s="88" t="str">
        <f t="shared" si="1"/>
        <v/>
      </c>
      <c r="D14" s="115"/>
      <c r="E14" s="116"/>
      <c r="F14" s="45" t="str">
        <f t="shared" si="0"/>
        <v/>
      </c>
      <c r="G14" s="40" t="str">
        <f t="shared" si="2"/>
        <v/>
      </c>
      <c r="H14" s="117"/>
      <c r="I14" s="118"/>
      <c r="J14" s="45" t="str">
        <f t="shared" si="3"/>
        <v/>
      </c>
      <c r="K14" s="85" t="str">
        <f t="shared" si="4"/>
        <v/>
      </c>
      <c r="L14" s="228"/>
      <c r="M14" s="229"/>
      <c r="N14" s="71"/>
      <c r="Q14" s="16"/>
      <c r="R14" s="16"/>
      <c r="S14" s="2"/>
      <c r="T14" s="35"/>
      <c r="U14" s="2"/>
      <c r="V14" s="12"/>
      <c r="W14" s="33"/>
      <c r="X14" s="2"/>
      <c r="Y14" s="35"/>
      <c r="Z14" s="2"/>
    </row>
    <row r="15" spans="2:27" ht="15" customHeight="1">
      <c r="B15" s="5">
        <v>6</v>
      </c>
      <c r="C15" s="88" t="str">
        <f t="shared" si="1"/>
        <v/>
      </c>
      <c r="D15" s="115"/>
      <c r="E15" s="116"/>
      <c r="F15" s="45" t="str">
        <f t="shared" si="0"/>
        <v/>
      </c>
      <c r="G15" s="40" t="str">
        <f t="shared" si="2"/>
        <v/>
      </c>
      <c r="H15" s="117"/>
      <c r="I15" s="118"/>
      <c r="J15" s="45" t="str">
        <f t="shared" si="3"/>
        <v/>
      </c>
      <c r="K15" s="85" t="str">
        <f t="shared" si="4"/>
        <v/>
      </c>
      <c r="L15" s="228"/>
      <c r="M15" s="229"/>
      <c r="N15" s="71"/>
      <c r="Q15" s="16"/>
      <c r="R15" s="16"/>
      <c r="S15" s="2"/>
      <c r="T15" s="35"/>
      <c r="U15" s="2"/>
      <c r="V15" s="12"/>
      <c r="W15" s="33"/>
      <c r="X15" s="2"/>
      <c r="Y15" s="35"/>
      <c r="Z15" s="2"/>
    </row>
    <row r="16" spans="2:27" ht="15" customHeight="1">
      <c r="B16" s="5">
        <v>7</v>
      </c>
      <c r="C16" s="88" t="str">
        <f t="shared" si="1"/>
        <v/>
      </c>
      <c r="D16" s="115"/>
      <c r="E16" s="116"/>
      <c r="F16" s="45" t="str">
        <f t="shared" si="0"/>
        <v/>
      </c>
      <c r="G16" s="40" t="str">
        <f t="shared" si="2"/>
        <v/>
      </c>
      <c r="H16" s="117"/>
      <c r="I16" s="118"/>
      <c r="J16" s="45" t="str">
        <f>IFERROR(IF(G16="","",IF(H16="",I16,D16*H16)),"")</f>
        <v/>
      </c>
      <c r="K16" s="85" t="str">
        <f>IFERROR(IF(G16&lt;=0,"",IF(J16=0,G16,IF(G16&lt;=J16,G16,J16))),"")</f>
        <v/>
      </c>
      <c r="L16" s="228"/>
      <c r="M16" s="229"/>
      <c r="N16" s="71"/>
      <c r="Q16" s="16"/>
      <c r="R16" s="16"/>
      <c r="S16" s="2"/>
      <c r="T16" s="35"/>
      <c r="U16" s="2"/>
      <c r="V16" s="6"/>
      <c r="X16" s="2"/>
      <c r="Y16" s="2"/>
      <c r="Z16" s="35"/>
      <c r="AA16" s="2"/>
    </row>
    <row r="17" spans="2:27" ht="15" customHeight="1">
      <c r="B17" s="5">
        <v>8</v>
      </c>
      <c r="C17" s="88" t="str">
        <f t="shared" si="1"/>
        <v/>
      </c>
      <c r="D17" s="115"/>
      <c r="E17" s="116"/>
      <c r="F17" s="45" t="str">
        <f t="shared" si="0"/>
        <v/>
      </c>
      <c r="G17" s="40" t="str">
        <f t="shared" si="2"/>
        <v/>
      </c>
      <c r="H17" s="117"/>
      <c r="I17" s="118"/>
      <c r="J17" s="45" t="str">
        <f t="shared" si="3"/>
        <v/>
      </c>
      <c r="K17" s="85" t="str">
        <f t="shared" si="4"/>
        <v/>
      </c>
      <c r="L17" s="228"/>
      <c r="M17" s="229"/>
      <c r="N17" s="71"/>
      <c r="O17" s="52"/>
      <c r="Q17" s="16"/>
      <c r="R17" s="16"/>
      <c r="S17" s="2"/>
      <c r="T17" s="35"/>
      <c r="U17" s="2"/>
      <c r="V17" s="6"/>
      <c r="X17" s="2"/>
      <c r="Y17" s="2"/>
      <c r="Z17" s="35"/>
      <c r="AA17" s="2"/>
    </row>
    <row r="18" spans="2:27" ht="15" customHeight="1">
      <c r="B18" s="5">
        <v>9</v>
      </c>
      <c r="C18" s="88" t="str">
        <f t="shared" si="1"/>
        <v/>
      </c>
      <c r="D18" s="115"/>
      <c r="E18" s="116"/>
      <c r="F18" s="45" t="str">
        <f t="shared" si="0"/>
        <v/>
      </c>
      <c r="G18" s="40" t="str">
        <f t="shared" si="2"/>
        <v/>
      </c>
      <c r="H18" s="117"/>
      <c r="I18" s="118"/>
      <c r="J18" s="45" t="str">
        <f t="shared" si="3"/>
        <v/>
      </c>
      <c r="K18" s="85" t="str">
        <f t="shared" si="4"/>
        <v/>
      </c>
      <c r="L18" s="228"/>
      <c r="M18" s="229"/>
      <c r="N18" s="71"/>
      <c r="O18" s="52"/>
      <c r="Q18" s="16"/>
      <c r="R18" s="16"/>
      <c r="S18" s="2"/>
      <c r="T18" s="35"/>
      <c r="W18" s="33"/>
    </row>
    <row r="19" spans="2:27" ht="15" customHeight="1">
      <c r="B19" s="5">
        <v>10</v>
      </c>
      <c r="C19" s="88" t="str">
        <f t="shared" si="1"/>
        <v/>
      </c>
      <c r="D19" s="115"/>
      <c r="E19" s="116"/>
      <c r="F19" s="45" t="str">
        <f t="shared" si="0"/>
        <v/>
      </c>
      <c r="G19" s="40" t="str">
        <f t="shared" si="2"/>
        <v/>
      </c>
      <c r="H19" s="117"/>
      <c r="I19" s="118"/>
      <c r="J19" s="45" t="str">
        <f t="shared" si="3"/>
        <v/>
      </c>
      <c r="K19" s="85" t="str">
        <f t="shared" si="4"/>
        <v/>
      </c>
      <c r="L19" s="228"/>
      <c r="M19" s="229"/>
      <c r="N19" s="71"/>
      <c r="O19" s="52"/>
      <c r="Q19" s="16"/>
      <c r="R19" s="16"/>
      <c r="S19" s="2"/>
      <c r="T19" s="35"/>
      <c r="W19" s="2"/>
    </row>
    <row r="20" spans="2:27" ht="15" customHeight="1">
      <c r="B20" s="5">
        <v>11</v>
      </c>
      <c r="C20" s="88" t="str">
        <f t="shared" si="1"/>
        <v/>
      </c>
      <c r="D20" s="115"/>
      <c r="E20" s="116"/>
      <c r="F20" s="45" t="str">
        <f t="shared" si="0"/>
        <v/>
      </c>
      <c r="G20" s="40" t="str">
        <f t="shared" si="2"/>
        <v/>
      </c>
      <c r="H20" s="117"/>
      <c r="I20" s="118"/>
      <c r="J20" s="45" t="str">
        <f t="shared" si="3"/>
        <v/>
      </c>
      <c r="K20" s="85" t="str">
        <f t="shared" si="4"/>
        <v/>
      </c>
      <c r="L20" s="228"/>
      <c r="M20" s="229"/>
      <c r="N20" s="71"/>
      <c r="O20" s="52"/>
      <c r="Q20" s="16"/>
      <c r="R20" s="16"/>
      <c r="S20" s="2"/>
      <c r="T20" s="35"/>
      <c r="W20" s="33"/>
    </row>
    <row r="21" spans="2:27" ht="15" customHeight="1">
      <c r="B21" s="5">
        <v>12</v>
      </c>
      <c r="C21" s="88" t="str">
        <f t="shared" si="1"/>
        <v/>
      </c>
      <c r="D21" s="115"/>
      <c r="E21" s="116"/>
      <c r="F21" s="45" t="str">
        <f t="shared" si="0"/>
        <v/>
      </c>
      <c r="G21" s="40" t="str">
        <f t="shared" si="2"/>
        <v/>
      </c>
      <c r="H21" s="117"/>
      <c r="I21" s="118"/>
      <c r="J21" s="45" t="str">
        <f t="shared" si="3"/>
        <v/>
      </c>
      <c r="K21" s="85" t="str">
        <f t="shared" si="4"/>
        <v/>
      </c>
      <c r="L21" s="228"/>
      <c r="M21" s="229"/>
      <c r="N21" s="71"/>
      <c r="O21" s="52"/>
      <c r="Q21" s="16"/>
      <c r="R21" s="16"/>
      <c r="S21" s="2"/>
      <c r="T21" s="35"/>
      <c r="W21" s="2"/>
    </row>
    <row r="22" spans="2:27" ht="15" customHeight="1">
      <c r="B22" s="5">
        <v>13</v>
      </c>
      <c r="C22" s="88" t="str">
        <f t="shared" si="1"/>
        <v/>
      </c>
      <c r="D22" s="115"/>
      <c r="E22" s="116"/>
      <c r="F22" s="45" t="str">
        <f t="shared" si="0"/>
        <v/>
      </c>
      <c r="G22" s="40" t="str">
        <f t="shared" si="2"/>
        <v/>
      </c>
      <c r="H22" s="117"/>
      <c r="I22" s="118"/>
      <c r="J22" s="45" t="str">
        <f t="shared" si="3"/>
        <v/>
      </c>
      <c r="K22" s="85" t="str">
        <f t="shared" si="4"/>
        <v/>
      </c>
      <c r="L22" s="228"/>
      <c r="M22" s="229"/>
      <c r="N22" s="71"/>
      <c r="O22" s="52"/>
      <c r="Q22" s="16"/>
      <c r="R22" s="16"/>
      <c r="S22" s="2"/>
      <c r="T22" s="35"/>
      <c r="W22" s="35"/>
    </row>
    <row r="23" spans="2:27" ht="15" customHeight="1">
      <c r="B23" s="5">
        <v>14</v>
      </c>
      <c r="C23" s="88" t="str">
        <f t="shared" si="1"/>
        <v/>
      </c>
      <c r="D23" s="115"/>
      <c r="E23" s="116"/>
      <c r="F23" s="45" t="str">
        <f t="shared" si="0"/>
        <v/>
      </c>
      <c r="G23" s="40" t="str">
        <f t="shared" si="2"/>
        <v/>
      </c>
      <c r="H23" s="117"/>
      <c r="I23" s="118"/>
      <c r="J23" s="45" t="str">
        <f t="shared" si="3"/>
        <v/>
      </c>
      <c r="K23" s="85" t="str">
        <f t="shared" si="4"/>
        <v/>
      </c>
      <c r="L23" s="228"/>
      <c r="M23" s="229"/>
      <c r="N23" s="71"/>
      <c r="O23" s="52"/>
      <c r="Q23" s="16"/>
      <c r="R23" s="16"/>
      <c r="W23" s="35"/>
    </row>
    <row r="24" spans="2:27" ht="15" customHeight="1">
      <c r="B24" s="5">
        <v>15</v>
      </c>
      <c r="C24" s="88" t="str">
        <f t="shared" si="1"/>
        <v/>
      </c>
      <c r="D24" s="115"/>
      <c r="E24" s="116"/>
      <c r="F24" s="45" t="str">
        <f t="shared" si="0"/>
        <v/>
      </c>
      <c r="G24" s="40" t="str">
        <f t="shared" si="2"/>
        <v/>
      </c>
      <c r="H24" s="117"/>
      <c r="I24" s="118"/>
      <c r="J24" s="45" t="str">
        <f t="shared" si="3"/>
        <v/>
      </c>
      <c r="K24" s="85" t="str">
        <f t="shared" si="4"/>
        <v/>
      </c>
      <c r="L24" s="228"/>
      <c r="M24" s="229"/>
      <c r="N24" s="71"/>
      <c r="O24" s="52"/>
      <c r="Q24" s="16"/>
      <c r="R24" s="16"/>
      <c r="W24" s="35"/>
    </row>
    <row r="25" spans="2:27" ht="15" customHeight="1">
      <c r="B25" s="5">
        <v>16</v>
      </c>
      <c r="C25" s="88" t="str">
        <f t="shared" si="1"/>
        <v/>
      </c>
      <c r="D25" s="115"/>
      <c r="E25" s="116"/>
      <c r="F25" s="45" t="str">
        <f t="shared" si="0"/>
        <v/>
      </c>
      <c r="G25" s="40" t="str">
        <f t="shared" si="2"/>
        <v/>
      </c>
      <c r="H25" s="117"/>
      <c r="I25" s="118"/>
      <c r="J25" s="45" t="str">
        <f t="shared" si="3"/>
        <v/>
      </c>
      <c r="K25" s="85" t="str">
        <f t="shared" si="4"/>
        <v/>
      </c>
      <c r="L25" s="228"/>
      <c r="M25" s="229"/>
      <c r="N25" s="71"/>
      <c r="O25" s="52"/>
      <c r="Q25" s="16"/>
      <c r="R25" s="16"/>
    </row>
    <row r="26" spans="2:27" ht="15" customHeight="1">
      <c r="B26" s="5">
        <v>17</v>
      </c>
      <c r="C26" s="88" t="str">
        <f t="shared" si="1"/>
        <v/>
      </c>
      <c r="D26" s="115"/>
      <c r="E26" s="116"/>
      <c r="F26" s="45" t="str">
        <f t="shared" si="0"/>
        <v/>
      </c>
      <c r="G26" s="40" t="str">
        <f t="shared" si="2"/>
        <v/>
      </c>
      <c r="H26" s="117"/>
      <c r="I26" s="118"/>
      <c r="J26" s="45" t="str">
        <f t="shared" si="3"/>
        <v/>
      </c>
      <c r="K26" s="85" t="str">
        <f t="shared" si="4"/>
        <v/>
      </c>
      <c r="L26" s="228"/>
      <c r="M26" s="229"/>
      <c r="N26" s="71"/>
      <c r="O26" s="52"/>
      <c r="Q26" s="16"/>
      <c r="R26" s="16"/>
    </row>
    <row r="27" spans="2:27" ht="15" customHeight="1">
      <c r="B27" s="5">
        <v>18</v>
      </c>
      <c r="C27" s="88" t="str">
        <f t="shared" si="1"/>
        <v/>
      </c>
      <c r="D27" s="115"/>
      <c r="E27" s="116"/>
      <c r="F27" s="45" t="str">
        <f t="shared" si="0"/>
        <v/>
      </c>
      <c r="G27" s="40" t="str">
        <f t="shared" si="2"/>
        <v/>
      </c>
      <c r="H27" s="117"/>
      <c r="I27" s="118"/>
      <c r="J27" s="45" t="str">
        <f t="shared" si="3"/>
        <v/>
      </c>
      <c r="K27" s="85" t="str">
        <f t="shared" si="4"/>
        <v/>
      </c>
      <c r="L27" s="228"/>
      <c r="M27" s="229"/>
      <c r="N27" s="71"/>
      <c r="Q27" s="16"/>
      <c r="R27" s="16"/>
      <c r="W27" s="2"/>
    </row>
    <row r="28" spans="2:27" ht="15" customHeight="1">
      <c r="B28" s="5">
        <v>19</v>
      </c>
      <c r="C28" s="88" t="str">
        <f t="shared" si="1"/>
        <v/>
      </c>
      <c r="D28" s="115"/>
      <c r="E28" s="116"/>
      <c r="F28" s="45" t="str">
        <f t="shared" si="0"/>
        <v/>
      </c>
      <c r="G28" s="40" t="str">
        <f t="shared" si="2"/>
        <v/>
      </c>
      <c r="H28" s="117"/>
      <c r="I28" s="118"/>
      <c r="J28" s="45" t="str">
        <f t="shared" si="3"/>
        <v/>
      </c>
      <c r="K28" s="85" t="str">
        <f t="shared" si="4"/>
        <v/>
      </c>
      <c r="L28" s="228"/>
      <c r="M28" s="229"/>
      <c r="N28" s="71"/>
      <c r="Q28" s="16"/>
      <c r="R28" s="16"/>
      <c r="W28" s="2"/>
    </row>
    <row r="29" spans="2:27" ht="15" customHeight="1">
      <c r="B29" s="5">
        <v>20</v>
      </c>
      <c r="C29" s="88" t="str">
        <f t="shared" si="1"/>
        <v/>
      </c>
      <c r="D29" s="115"/>
      <c r="E29" s="116"/>
      <c r="F29" s="45" t="str">
        <f t="shared" si="0"/>
        <v/>
      </c>
      <c r="G29" s="40" t="str">
        <f t="shared" si="2"/>
        <v/>
      </c>
      <c r="H29" s="117"/>
      <c r="I29" s="118"/>
      <c r="J29" s="45" t="str">
        <f t="shared" si="3"/>
        <v/>
      </c>
      <c r="K29" s="85" t="str">
        <f t="shared" si="4"/>
        <v/>
      </c>
      <c r="L29" s="228"/>
      <c r="M29" s="229"/>
      <c r="N29" s="71"/>
      <c r="Q29" s="16"/>
      <c r="R29" s="16"/>
      <c r="W29" s="2"/>
    </row>
    <row r="30" spans="2:27" ht="15" customHeight="1">
      <c r="B30" s="5">
        <v>21</v>
      </c>
      <c r="C30" s="88" t="str">
        <f t="shared" si="1"/>
        <v/>
      </c>
      <c r="D30" s="115"/>
      <c r="E30" s="116"/>
      <c r="F30" s="45" t="str">
        <f t="shared" si="0"/>
        <v/>
      </c>
      <c r="G30" s="40" t="str">
        <f t="shared" si="2"/>
        <v/>
      </c>
      <c r="H30" s="117"/>
      <c r="I30" s="118"/>
      <c r="J30" s="45" t="str">
        <f t="shared" si="3"/>
        <v/>
      </c>
      <c r="K30" s="85" t="str">
        <f t="shared" si="4"/>
        <v/>
      </c>
      <c r="L30" s="228"/>
      <c r="M30" s="229"/>
      <c r="N30" s="71"/>
      <c r="Q30" s="17"/>
      <c r="R30" s="17"/>
      <c r="W30" s="2"/>
    </row>
    <row r="31" spans="2:27" ht="15" customHeight="1">
      <c r="B31" s="5">
        <v>22</v>
      </c>
      <c r="C31" s="88" t="str">
        <f t="shared" si="1"/>
        <v/>
      </c>
      <c r="D31" s="115"/>
      <c r="E31" s="116"/>
      <c r="F31" s="45" t="str">
        <f t="shared" si="0"/>
        <v/>
      </c>
      <c r="G31" s="40" t="str">
        <f t="shared" si="2"/>
        <v/>
      </c>
      <c r="H31" s="117"/>
      <c r="I31" s="118"/>
      <c r="J31" s="45" t="str">
        <f t="shared" si="3"/>
        <v/>
      </c>
      <c r="K31" s="85" t="str">
        <f t="shared" si="4"/>
        <v/>
      </c>
      <c r="L31" s="228"/>
      <c r="M31" s="229"/>
      <c r="N31" s="71"/>
      <c r="W31" s="2"/>
    </row>
    <row r="32" spans="2:27" ht="15" customHeight="1">
      <c r="B32" s="5">
        <v>23</v>
      </c>
      <c r="C32" s="88" t="str">
        <f t="shared" si="1"/>
        <v/>
      </c>
      <c r="D32" s="115"/>
      <c r="E32" s="116"/>
      <c r="F32" s="45" t="str">
        <f t="shared" si="0"/>
        <v/>
      </c>
      <c r="G32" s="40" t="str">
        <f t="shared" si="2"/>
        <v/>
      </c>
      <c r="H32" s="117"/>
      <c r="I32" s="118"/>
      <c r="J32" s="45" t="str">
        <f t="shared" si="3"/>
        <v/>
      </c>
      <c r="K32" s="85" t="str">
        <f t="shared" si="4"/>
        <v/>
      </c>
      <c r="L32" s="228"/>
      <c r="M32" s="229"/>
      <c r="N32" s="71"/>
      <c r="W32" s="2"/>
    </row>
    <row r="33" spans="2:14" ht="15" customHeight="1">
      <c r="B33" s="5">
        <v>24</v>
      </c>
      <c r="C33" s="88" t="str">
        <f t="shared" si="1"/>
        <v/>
      </c>
      <c r="D33" s="115"/>
      <c r="E33" s="116"/>
      <c r="F33" s="45" t="str">
        <f t="shared" si="0"/>
        <v/>
      </c>
      <c r="G33" s="40" t="str">
        <f t="shared" si="2"/>
        <v/>
      </c>
      <c r="H33" s="117"/>
      <c r="I33" s="118"/>
      <c r="J33" s="45" t="str">
        <f t="shared" si="3"/>
        <v/>
      </c>
      <c r="K33" s="85" t="str">
        <f t="shared" si="4"/>
        <v/>
      </c>
      <c r="L33" s="228"/>
      <c r="M33" s="229"/>
      <c r="N33" s="71"/>
    </row>
    <row r="34" spans="2:14" ht="15" customHeight="1">
      <c r="B34" s="5">
        <v>25</v>
      </c>
      <c r="C34" s="88" t="str">
        <f t="shared" si="1"/>
        <v/>
      </c>
      <c r="D34" s="115"/>
      <c r="E34" s="116"/>
      <c r="F34" s="45" t="str">
        <f t="shared" si="0"/>
        <v/>
      </c>
      <c r="G34" s="40" t="str">
        <f t="shared" si="2"/>
        <v/>
      </c>
      <c r="H34" s="117"/>
      <c r="I34" s="118"/>
      <c r="J34" s="45" t="str">
        <f t="shared" si="3"/>
        <v/>
      </c>
      <c r="K34" s="85" t="str">
        <f t="shared" si="4"/>
        <v/>
      </c>
      <c r="L34" s="228"/>
      <c r="M34" s="229"/>
      <c r="N34" s="71"/>
    </row>
    <row r="35" spans="2:14" ht="15" customHeight="1">
      <c r="B35" s="5">
        <v>26</v>
      </c>
      <c r="C35" s="88" t="str">
        <f t="shared" si="1"/>
        <v/>
      </c>
      <c r="D35" s="115"/>
      <c r="E35" s="116"/>
      <c r="F35" s="45" t="str">
        <f t="shared" si="0"/>
        <v/>
      </c>
      <c r="G35" s="40" t="str">
        <f t="shared" si="2"/>
        <v/>
      </c>
      <c r="H35" s="117"/>
      <c r="I35" s="118"/>
      <c r="J35" s="45" t="str">
        <f t="shared" si="3"/>
        <v/>
      </c>
      <c r="K35" s="85" t="str">
        <f t="shared" si="4"/>
        <v/>
      </c>
      <c r="L35" s="228"/>
      <c r="M35" s="229"/>
      <c r="N35" s="71"/>
    </row>
    <row r="36" spans="2:14" ht="15" customHeight="1">
      <c r="B36" s="5">
        <v>27</v>
      </c>
      <c r="C36" s="88" t="str">
        <f t="shared" si="1"/>
        <v/>
      </c>
      <c r="D36" s="115"/>
      <c r="E36" s="116"/>
      <c r="F36" s="45" t="str">
        <f t="shared" si="0"/>
        <v/>
      </c>
      <c r="G36" s="40" t="str">
        <f t="shared" si="2"/>
        <v/>
      </c>
      <c r="H36" s="117"/>
      <c r="I36" s="118"/>
      <c r="J36" s="45" t="str">
        <f t="shared" si="3"/>
        <v/>
      </c>
      <c r="K36" s="85" t="str">
        <f t="shared" si="4"/>
        <v/>
      </c>
      <c r="L36" s="228"/>
      <c r="M36" s="229"/>
      <c r="N36" s="71"/>
    </row>
    <row r="37" spans="2:14" ht="15" customHeight="1">
      <c r="B37" s="5">
        <v>28</v>
      </c>
      <c r="C37" s="88" t="str">
        <f t="shared" si="1"/>
        <v/>
      </c>
      <c r="D37" s="115"/>
      <c r="E37" s="116"/>
      <c r="F37" s="45" t="str">
        <f t="shared" si="0"/>
        <v/>
      </c>
      <c r="G37" s="40" t="str">
        <f t="shared" si="2"/>
        <v/>
      </c>
      <c r="H37" s="117"/>
      <c r="I37" s="118"/>
      <c r="J37" s="45" t="str">
        <f t="shared" si="3"/>
        <v/>
      </c>
      <c r="K37" s="85" t="str">
        <f t="shared" si="4"/>
        <v/>
      </c>
      <c r="L37" s="228"/>
      <c r="M37" s="229"/>
      <c r="N37" s="71"/>
    </row>
    <row r="38" spans="2:14" ht="15" customHeight="1">
      <c r="B38" s="5">
        <v>29</v>
      </c>
      <c r="C38" s="88" t="str">
        <f t="shared" si="1"/>
        <v/>
      </c>
      <c r="D38" s="115"/>
      <c r="E38" s="116"/>
      <c r="F38" s="45" t="str">
        <f t="shared" si="0"/>
        <v/>
      </c>
      <c r="G38" s="40" t="str">
        <f t="shared" si="2"/>
        <v/>
      </c>
      <c r="H38" s="117"/>
      <c r="I38" s="118"/>
      <c r="J38" s="45" t="str">
        <f t="shared" si="3"/>
        <v/>
      </c>
      <c r="K38" s="85" t="str">
        <f t="shared" si="4"/>
        <v/>
      </c>
      <c r="L38" s="228"/>
      <c r="M38" s="229"/>
      <c r="N38" s="71"/>
    </row>
    <row r="39" spans="2:14" ht="15" customHeight="1">
      <c r="B39" s="5">
        <v>30</v>
      </c>
      <c r="C39" s="88" t="str">
        <f t="shared" si="1"/>
        <v/>
      </c>
      <c r="D39" s="115"/>
      <c r="E39" s="116"/>
      <c r="F39" s="45" t="str">
        <f t="shared" si="0"/>
        <v/>
      </c>
      <c r="G39" s="40" t="str">
        <f t="shared" si="2"/>
        <v/>
      </c>
      <c r="H39" s="117"/>
      <c r="I39" s="118"/>
      <c r="J39" s="45" t="str">
        <f t="shared" si="3"/>
        <v/>
      </c>
      <c r="K39" s="85" t="str">
        <f t="shared" si="4"/>
        <v/>
      </c>
      <c r="L39" s="228"/>
      <c r="M39" s="229"/>
      <c r="N39" s="71"/>
    </row>
    <row r="40" spans="2:14" ht="15" customHeight="1" thickBot="1">
      <c r="B40" s="13">
        <v>31</v>
      </c>
      <c r="C40" s="89" t="str">
        <f t="shared" si="1"/>
        <v/>
      </c>
      <c r="D40" s="119"/>
      <c r="E40" s="120"/>
      <c r="F40" s="46" t="str">
        <f t="shared" si="0"/>
        <v/>
      </c>
      <c r="G40" s="41" t="str">
        <f t="shared" si="2"/>
        <v/>
      </c>
      <c r="H40" s="121"/>
      <c r="I40" s="122"/>
      <c r="J40" s="46" t="str">
        <f t="shared" si="3"/>
        <v/>
      </c>
      <c r="K40" s="86" t="str">
        <f t="shared" si="4"/>
        <v/>
      </c>
      <c r="L40" s="239"/>
      <c r="M40" s="240"/>
      <c r="N40" s="71"/>
    </row>
    <row r="41" spans="2:14" ht="15" customHeight="1" thickTop="1" thickBot="1">
      <c r="B41" s="73"/>
      <c r="C41" s="74"/>
      <c r="D41" s="25">
        <f>SUM(D10:D40)</f>
        <v>15</v>
      </c>
      <c r="E41" s="47"/>
      <c r="F41" s="47"/>
      <c r="G41" s="42"/>
      <c r="H41" s="47"/>
      <c r="I41" s="42"/>
      <c r="J41" s="47"/>
      <c r="K41" s="43">
        <f>SUM(K10:K40)</f>
        <v>0</v>
      </c>
      <c r="L41" s="213"/>
      <c r="M41" s="214"/>
      <c r="N41" s="71"/>
    </row>
    <row r="42" spans="2:14" ht="15" customHeight="1" thickBot="1">
      <c r="B42" s="2"/>
      <c r="C42" s="2"/>
      <c r="E42" s="2"/>
    </row>
    <row r="43" spans="2:14" ht="23.7" customHeight="1">
      <c r="B43" s="75" t="s">
        <v>37</v>
      </c>
      <c r="C43" s="76"/>
      <c r="D43" s="77"/>
      <c r="E43" s="36">
        <f>D41</f>
        <v>15</v>
      </c>
      <c r="F43" s="90" t="s">
        <v>38</v>
      </c>
      <c r="I43" s="241" t="s">
        <v>26</v>
      </c>
      <c r="J43" s="242"/>
      <c r="K43" s="242"/>
      <c r="L43" s="242"/>
      <c r="M43" s="243"/>
      <c r="N43" s="49"/>
    </row>
    <row r="44" spans="2:14" ht="23.7" customHeight="1">
      <c r="B44" s="78" t="s">
        <v>27</v>
      </c>
      <c r="C44" s="52"/>
      <c r="D44" s="33"/>
      <c r="E44" s="37">
        <f>K41</f>
        <v>0</v>
      </c>
      <c r="F44" s="91" t="s">
        <v>28</v>
      </c>
      <c r="I44" s="244"/>
      <c r="J44" s="245"/>
      <c r="K44" s="245"/>
      <c r="L44" s="245"/>
      <c r="M44" s="246"/>
      <c r="N44" s="50"/>
    </row>
    <row r="45" spans="2:14" ht="23.7" customHeight="1">
      <c r="B45" s="78" t="s">
        <v>29</v>
      </c>
      <c r="C45" s="52"/>
      <c r="D45" s="33"/>
      <c r="E45" s="112"/>
      <c r="F45" s="91" t="s">
        <v>28</v>
      </c>
      <c r="I45" s="244"/>
      <c r="J45" s="245"/>
      <c r="K45" s="245"/>
      <c r="L45" s="245"/>
      <c r="M45" s="246"/>
      <c r="N45" s="50"/>
    </row>
    <row r="46" spans="2:14" ht="23.7" customHeight="1" thickBot="1">
      <c r="B46" s="79" t="s">
        <v>60</v>
      </c>
      <c r="C46" s="80"/>
      <c r="D46" s="81"/>
      <c r="E46" s="38">
        <f>E44-E45</f>
        <v>0</v>
      </c>
      <c r="F46" s="92" t="s">
        <v>28</v>
      </c>
      <c r="I46" s="244"/>
      <c r="J46" s="245"/>
      <c r="K46" s="245"/>
      <c r="L46" s="245"/>
      <c r="M46" s="246"/>
      <c r="N46" s="50"/>
    </row>
    <row r="47" spans="2:14" ht="21" customHeight="1" thickBot="1">
      <c r="I47" s="247"/>
      <c r="J47" s="248"/>
      <c r="K47" s="248"/>
      <c r="L47" s="248"/>
      <c r="M47" s="249"/>
      <c r="N47" s="50"/>
    </row>
    <row r="48" spans="2:14" ht="21" customHeight="1">
      <c r="B48" s="7" t="s">
        <v>30</v>
      </c>
    </row>
    <row r="49" spans="2:12" ht="21" customHeight="1">
      <c r="E49" s="17"/>
    </row>
    <row r="50" spans="2:12" ht="16.5" customHeight="1">
      <c r="B50" s="174"/>
      <c r="C50" s="174"/>
      <c r="E50" s="17"/>
      <c r="F50" s="2"/>
      <c r="G50" s="82"/>
    </row>
    <row r="51" spans="2:12" ht="16.5" customHeight="1">
      <c r="B51" s="210"/>
      <c r="C51" s="210"/>
      <c r="D51" s="2"/>
      <c r="E51" s="17"/>
      <c r="F51" s="2"/>
      <c r="G51" s="2"/>
      <c r="H51" s="2"/>
      <c r="I51" s="2"/>
      <c r="J51" s="2"/>
      <c r="K51" s="2"/>
      <c r="L51" s="2"/>
    </row>
    <row r="52" spans="2:12" ht="16.5" customHeight="1">
      <c r="B52" s="210"/>
      <c r="C52" s="210"/>
      <c r="D52" s="2"/>
      <c r="H52" s="2"/>
      <c r="I52" s="2"/>
      <c r="J52" s="2"/>
      <c r="K52" s="2"/>
    </row>
    <row r="53" spans="2:12" ht="16.5" customHeight="1"/>
    <row r="54" spans="2:12" ht="16.5" customHeight="1">
      <c r="L54" s="66"/>
    </row>
    <row r="55" spans="2:12" ht="14.25" customHeight="1"/>
    <row r="57" spans="2:12" ht="14.25" customHeight="1"/>
  </sheetData>
  <sheetProtection algorithmName="SHA-512" hashValue="ziPXBe55DROTz+Z1/X9IddqsyFAy02j+9tEQznaTePN1pMMHWBB/Oms+30kekNmdfOrWBw+AuzbcRh3cFJxmow==" saltValue="3exYpr2UnLZ33ufRb5YyDA==" spinCount="100000" sheet="1" objects="1" selectLockedCells="1" selectUnlockedCells="1"/>
  <mergeCells count="57">
    <mergeCell ref="B52:C52"/>
    <mergeCell ref="L40:M40"/>
    <mergeCell ref="L41:M41"/>
    <mergeCell ref="I43:M43"/>
    <mergeCell ref="I44:M47"/>
    <mergeCell ref="B50:C50"/>
    <mergeCell ref="B51:C51"/>
    <mergeCell ref="L39:M39"/>
    <mergeCell ref="L28:M28"/>
    <mergeCell ref="L29:M29"/>
    <mergeCell ref="L30:M30"/>
    <mergeCell ref="L31:M31"/>
    <mergeCell ref="L32:M32"/>
    <mergeCell ref="L33:M33"/>
    <mergeCell ref="L34:M34"/>
    <mergeCell ref="L35:M35"/>
    <mergeCell ref="L36:M36"/>
    <mergeCell ref="L37:M37"/>
    <mergeCell ref="L38:M38"/>
    <mergeCell ref="L27:M27"/>
    <mergeCell ref="L16:M16"/>
    <mergeCell ref="L17:M17"/>
    <mergeCell ref="L18:M18"/>
    <mergeCell ref="L19:M19"/>
    <mergeCell ref="L20:M20"/>
    <mergeCell ref="L21:M21"/>
    <mergeCell ref="L22:M22"/>
    <mergeCell ref="L23:M23"/>
    <mergeCell ref="L24:M24"/>
    <mergeCell ref="L25:M25"/>
    <mergeCell ref="L26:M26"/>
    <mergeCell ref="L15:M15"/>
    <mergeCell ref="K4:L4"/>
    <mergeCell ref="E5:G5"/>
    <mergeCell ref="D7:M7"/>
    <mergeCell ref="B8:B9"/>
    <mergeCell ref="C8:C9"/>
    <mergeCell ref="D8:D9"/>
    <mergeCell ref="E8:G8"/>
    <mergeCell ref="H8:J8"/>
    <mergeCell ref="L8:M9"/>
    <mergeCell ref="L10:M10"/>
    <mergeCell ref="L11:M11"/>
    <mergeCell ref="L12:M12"/>
    <mergeCell ref="L13:M13"/>
    <mergeCell ref="L14:M14"/>
    <mergeCell ref="B5:D5"/>
    <mergeCell ref="E2:L2"/>
    <mergeCell ref="U2:V2"/>
    <mergeCell ref="W2:Z2"/>
    <mergeCell ref="U3:U4"/>
    <mergeCell ref="V3:V4"/>
    <mergeCell ref="W3:W4"/>
    <mergeCell ref="X3:X4"/>
    <mergeCell ref="Y3:Y4"/>
    <mergeCell ref="Z3:Z4"/>
    <mergeCell ref="E4:G4"/>
  </mergeCells>
  <phoneticPr fontId="3"/>
  <conditionalFormatting sqref="E5">
    <cfRule type="expression" dxfId="0" priority="1">
      <formula>$E$4="⑥実証実験"</formula>
    </cfRule>
  </conditionalFormatting>
  <dataValidations count="5">
    <dataValidation type="decimal" operator="greaterThan" allowBlank="1" showInputMessage="1" showErrorMessage="1" sqref="H10:I40 D10:D40" xr:uid="{00000000-0002-0000-0600-000000000000}">
      <formula1>0</formula1>
    </dataValidation>
    <dataValidation type="list" allowBlank="1" showInputMessage="1" showErrorMessage="1" sqref="E5:G5" xr:uid="{00000000-0002-0000-0600-000001000000}">
      <formula1>補助対象事業</formula1>
    </dataValidation>
    <dataValidation type="list" allowBlank="1" showInputMessage="1" showErrorMessage="1" sqref="E4:G4" xr:uid="{00000000-0002-0000-0600-000002000000}">
      <formula1>事業名</formula1>
    </dataValidation>
    <dataValidation type="list" allowBlank="1" showInputMessage="1" showErrorMessage="1" sqref="E10:E40" xr:uid="{00000000-0002-0000-0600-000003000000}">
      <formula1>執筆２</formula1>
    </dataValidation>
    <dataValidation type="list" allowBlank="1" showInputMessage="1" showErrorMessage="1" sqref="C10" xr:uid="{00000000-0002-0000-0600-000004000000}">
      <formula1>曜日</formula1>
    </dataValidation>
  </dataValidations>
  <pageMargins left="0.78740157480314965" right="0.51181102362204722" top="0.78740157480314965" bottom="0.39370078740157483" header="0.51181102362204722" footer="0.51181102362204722"/>
  <pageSetup paperSize="9" scale="63"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96c315d-fd52-4ee6-a281-cf8a4c3da848">
      <Terms xmlns="http://schemas.microsoft.com/office/infopath/2007/PartnerControls"/>
    </lcf76f155ced4ddcb4097134ff3c332f>
    <TaxCatchAll xmlns="7ba5315f-df62-43e7-9278-e63b66b73b8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F05E10C4A60A44996A845E1755B5BC" ma:contentTypeVersion="12" ma:contentTypeDescription="新しいドキュメントを作成します。" ma:contentTypeScope="" ma:versionID="8c93d765f5e2dd7ba24c531504450686">
  <xsd:schema xmlns:xsd="http://www.w3.org/2001/XMLSchema" xmlns:xs="http://www.w3.org/2001/XMLSchema" xmlns:p="http://schemas.microsoft.com/office/2006/metadata/properties" xmlns:ns2="696c315d-fd52-4ee6-a281-cf8a4c3da848" xmlns:ns3="7ba5315f-df62-43e7-9278-e63b66b73b81" targetNamespace="http://schemas.microsoft.com/office/2006/metadata/properties" ma:root="true" ma:fieldsID="4fafc08c146faf15991162774229ec08" ns2:_="" ns3:_="">
    <xsd:import namespace="696c315d-fd52-4ee6-a281-cf8a4c3da848"/>
    <xsd:import namespace="7ba5315f-df62-43e7-9278-e63b66b73b8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6c315d-fd52-4ee6-a281-cf8a4c3da8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40495dbf-c790-4553-8539-553daef38721"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a5315f-df62-43e7-9278-e63b66b73b81"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d6fc190-4166-412a-bb23-51ba56d45b33}" ma:internalName="TaxCatchAll" ma:showField="CatchAllData" ma:web="7ba5315f-df62-43e7-9278-e63b66b73b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1B6D06-8A3D-45D2-85FC-8C70E7DE99EA}">
  <ds:schemaRefs>
    <ds:schemaRef ds:uri="http://schemas.microsoft.com/sharepoint/v3/contenttype/forms"/>
  </ds:schemaRefs>
</ds:datastoreItem>
</file>

<file path=customXml/itemProps2.xml><?xml version="1.0" encoding="utf-8"?>
<ds:datastoreItem xmlns:ds="http://schemas.openxmlformats.org/officeDocument/2006/customXml" ds:itemID="{86ABB8E2-6D0E-419F-B213-4D44E2758BA2}">
  <ds:schemaRefs>
    <ds:schemaRef ds:uri="7ba5315f-df62-43e7-9278-e63b66b73b81"/>
    <ds:schemaRef ds:uri="http://schemas.microsoft.com/office/2006/documentManagement/types"/>
    <ds:schemaRef ds:uri="http://purl.org/dc/dcmitype/"/>
    <ds:schemaRef ds:uri="http://schemas.openxmlformats.org/package/2006/metadata/core-properties"/>
    <ds:schemaRef ds:uri="http://schemas.microsoft.com/office/2006/metadata/properties"/>
    <ds:schemaRef ds:uri="696c315d-fd52-4ee6-a281-cf8a4c3da848"/>
    <ds:schemaRef ds:uri="http://purl.org/dc/terms/"/>
    <ds:schemaRef ds:uri="http://www.w3.org/XML/1998/namespace"/>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42352433-8AC4-411A-AFF9-D474C5176D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6c315d-fd52-4ee6-a281-cf8a4c3da848"/>
    <ds:schemaRef ds:uri="7ba5315f-df62-43e7-9278-e63b66b73b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28</vt:i4>
      </vt:variant>
    </vt:vector>
  </HeadingPairs>
  <TitlesOfParts>
    <vt:vector size="36" baseType="lpstr">
      <vt:lpstr>リスト</vt:lpstr>
      <vt:lpstr>謝金_会議講演</vt:lpstr>
      <vt:lpstr>謝金_執筆</vt:lpstr>
      <vt:lpstr>⇒記入例</vt:lpstr>
      <vt:lpstr>【記入例】謝金_会議講演</vt:lpstr>
      <vt:lpstr>【記入例】謝金_執筆 </vt:lpstr>
      <vt:lpstr>記入例（謝金-会議講演）</vt:lpstr>
      <vt:lpstr>記入例（謝金-執筆）</vt:lpstr>
      <vt:lpstr>_1</vt:lpstr>
      <vt:lpstr>_10</vt:lpstr>
      <vt:lpstr>_11</vt:lpstr>
      <vt:lpstr>_12</vt:lpstr>
      <vt:lpstr>_2</vt:lpstr>
      <vt:lpstr>_2024</vt:lpstr>
      <vt:lpstr>_2025</vt:lpstr>
      <vt:lpstr>_3</vt:lpstr>
      <vt:lpstr>_4</vt:lpstr>
      <vt:lpstr>_5</vt:lpstr>
      <vt:lpstr>_6</vt:lpstr>
      <vt:lpstr>_7</vt:lpstr>
      <vt:lpstr>_8</vt:lpstr>
      <vt:lpstr>_9</vt:lpstr>
      <vt:lpstr>【記入例】謝金_会議講演!Print_Area</vt:lpstr>
      <vt:lpstr>'【記入例】謝金_執筆 '!Print_Area</vt:lpstr>
      <vt:lpstr>'記入例（謝金-会議講演）'!Print_Area</vt:lpstr>
      <vt:lpstr>'記入例（謝金-執筆）'!Print_Area</vt:lpstr>
      <vt:lpstr>謝金_会議講演!Print_Area</vt:lpstr>
      <vt:lpstr>謝金_執筆!Print_Area</vt:lpstr>
      <vt:lpstr>業界</vt:lpstr>
      <vt:lpstr>時間単価</vt:lpstr>
      <vt:lpstr>執筆</vt:lpstr>
      <vt:lpstr>執筆２</vt:lpstr>
      <vt:lpstr>大学</vt:lpstr>
      <vt:lpstr>地方公共団体等</vt:lpstr>
      <vt:lpstr>民間</vt:lpstr>
      <vt:lpstr>曜日判定</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Katsube, Junichi</dc:creator>
  <cp:keywords/>
  <dc:description/>
  <cp:lastModifiedBy>Fuka Izumi（泉楓花）</cp:lastModifiedBy>
  <cp:revision/>
  <cp:lastPrinted>2025-05-07T08:37:08Z</cp:lastPrinted>
  <dcterms:created xsi:type="dcterms:W3CDTF">2007-10-04T01:44:15Z</dcterms:created>
  <dcterms:modified xsi:type="dcterms:W3CDTF">2025-05-08T05:35:24Z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0x01010049F05E10C4A60A44996A845E1755B5BC</vt:lpwstr>
  </property>
  <property fmtid="{D5CDD505-2E9C-101B-9397-08002B2CF9AE}" pid="3" name="MSIP_Label_ea60d57e-af5b-4752-ac57-3e4f28ca11dc_Enabled">
    <vt:lpwstr>true</vt:lpwstr>
  </property>
  <property fmtid="{D5CDD505-2E9C-101B-9397-08002B2CF9AE}" pid="4" name="MSIP_Label_ea60d57e-af5b-4752-ac57-3e4f28ca11dc_SetDate">
    <vt:lpwstr>2021-07-19T02:37:58Z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33610687-a21e-4e74-be21-d39b4dcd5dc1</vt:lpwstr>
  </property>
  <property fmtid="{D5CDD505-2E9C-101B-9397-08002B2CF9AE}" pid="9" name="MSIP_Label_ea60d57e-af5b-4752-ac57-3e4f28ca11dc_ContentBits">
    <vt:lpwstr>0</vt:lpwstr>
  </property>
  <property fmtid="{D5CDD505-2E9C-101B-9397-08002B2CF9AE}" pid="10" name="MediaServiceImageTags">
    <vt:lpwstr/>
  </property>
  <property fmtid="{D5CDD505-2E9C-101B-9397-08002B2CF9AE}" pid="11" name="MSIP_Label_ef683064-e914-40cc-b246-2b5927a3a354_Enabled">
    <vt:lpwstr>true</vt:lpwstr>
  </property>
  <property fmtid="{D5CDD505-2E9C-101B-9397-08002B2CF9AE}" pid="12" name="MSIP_Label_ef683064-e914-40cc-b246-2b5927a3a354_SetDate">
    <vt:lpwstr>2025-02-27T11:40:27Z</vt:lpwstr>
  </property>
  <property fmtid="{D5CDD505-2E9C-101B-9397-08002B2CF9AE}" pid="13" name="MSIP_Label_ef683064-e914-40cc-b246-2b5927a3a354_Method">
    <vt:lpwstr>Privileged</vt:lpwstr>
  </property>
  <property fmtid="{D5CDD505-2E9C-101B-9397-08002B2CF9AE}" pid="14" name="MSIP_Label_ef683064-e914-40cc-b246-2b5927a3a354_Name">
    <vt:lpwstr>ef683064-e914-40cc-b246-2b5927a3a354</vt:lpwstr>
  </property>
  <property fmtid="{D5CDD505-2E9C-101B-9397-08002B2CF9AE}" pid="15" name="MSIP_Label_ef683064-e914-40cc-b246-2b5927a3a354_SiteId">
    <vt:lpwstr>a629ef32-67ba-47a6-8eb3-ec43935644fc</vt:lpwstr>
  </property>
  <property fmtid="{D5CDD505-2E9C-101B-9397-08002B2CF9AE}" pid="16" name="MSIP_Label_ef683064-e914-40cc-b246-2b5927a3a354_ActionId">
    <vt:lpwstr>7ed6041a-e590-4429-bccf-71c2a158eec4</vt:lpwstr>
  </property>
  <property fmtid="{D5CDD505-2E9C-101B-9397-08002B2CF9AE}" pid="17" name="MSIP_Label_ef683064-e914-40cc-b246-2b5927a3a354_ContentBits">
    <vt:lpwstr>0</vt:lpwstr>
  </property>
  <property fmtid="{D5CDD505-2E9C-101B-9397-08002B2CF9AE}" pid="18" name="MSIP_Label_ef683064-e914-40cc-b246-2b5927a3a354_Tag">
    <vt:lpwstr>10, 0, 1, 1</vt:lpwstr>
  </property>
</Properties>
</file>